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19\3er trimestre\2. LDF\"/>
    </mc:Choice>
  </mc:AlternateContent>
  <bookViews>
    <workbookView xWindow="0" yWindow="0" windowWidth="28800" windowHeight="11535"/>
  </bookViews>
  <sheets>
    <sheet name="3ER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 l="1"/>
  <c r="E11" i="1" l="1"/>
  <c r="E57" i="1" l="1"/>
  <c r="H57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7" i="1"/>
  <c r="H47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E31" i="1"/>
  <c r="H31" i="1" s="1"/>
  <c r="E30" i="1"/>
  <c r="H30" i="1" s="1"/>
  <c r="E29" i="1"/>
  <c r="H29" i="1" s="1"/>
  <c r="E27" i="1"/>
  <c r="H27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H11" i="1"/>
  <c r="H10" i="1" l="1"/>
  <c r="H18" i="1"/>
  <c r="C10" i="1"/>
  <c r="E156" i="1" l="1"/>
  <c r="H156" i="1" s="1"/>
  <c r="E155" i="1"/>
  <c r="H155" i="1" s="1"/>
  <c r="E154" i="1"/>
  <c r="H154" i="1" s="1"/>
  <c r="E153" i="1"/>
  <c r="H153" i="1" s="1"/>
  <c r="E152" i="1"/>
  <c r="H152" i="1" s="1"/>
  <c r="E151" i="1"/>
  <c r="H151" i="1" s="1"/>
  <c r="E150" i="1"/>
  <c r="H150" i="1" s="1"/>
  <c r="G149" i="1"/>
  <c r="F149" i="1"/>
  <c r="D149" i="1"/>
  <c r="C149" i="1"/>
  <c r="E148" i="1"/>
  <c r="H148" i="1" s="1"/>
  <c r="E147" i="1"/>
  <c r="E145" i="1" s="1"/>
  <c r="E146" i="1"/>
  <c r="H146" i="1" s="1"/>
  <c r="G145" i="1"/>
  <c r="F145" i="1"/>
  <c r="D145" i="1"/>
  <c r="C145" i="1"/>
  <c r="E144" i="1"/>
  <c r="H144" i="1" s="1"/>
  <c r="E143" i="1"/>
  <c r="H143" i="1" s="1"/>
  <c r="E142" i="1"/>
  <c r="H142" i="1" s="1"/>
  <c r="E141" i="1"/>
  <c r="H141" i="1" s="1"/>
  <c r="E140" i="1"/>
  <c r="H140" i="1" s="1"/>
  <c r="E139" i="1"/>
  <c r="H139" i="1" s="1"/>
  <c r="E138" i="1"/>
  <c r="H138" i="1" s="1"/>
  <c r="G137" i="1"/>
  <c r="F137" i="1"/>
  <c r="D137" i="1"/>
  <c r="C137" i="1"/>
  <c r="E136" i="1"/>
  <c r="H136" i="1" s="1"/>
  <c r="E135" i="1"/>
  <c r="E134" i="1"/>
  <c r="H134" i="1" s="1"/>
  <c r="G133" i="1"/>
  <c r="F133" i="1"/>
  <c r="D133" i="1"/>
  <c r="C133" i="1"/>
  <c r="E132" i="1"/>
  <c r="H132" i="1" s="1"/>
  <c r="E131" i="1"/>
  <c r="H131" i="1" s="1"/>
  <c r="E130" i="1"/>
  <c r="H130" i="1" s="1"/>
  <c r="E129" i="1"/>
  <c r="H129" i="1" s="1"/>
  <c r="E128" i="1"/>
  <c r="H128" i="1" s="1"/>
  <c r="E127" i="1"/>
  <c r="H127" i="1" s="1"/>
  <c r="E126" i="1"/>
  <c r="H126" i="1" s="1"/>
  <c r="E125" i="1"/>
  <c r="E124" i="1"/>
  <c r="H124" i="1" s="1"/>
  <c r="G123" i="1"/>
  <c r="F123" i="1"/>
  <c r="D123" i="1"/>
  <c r="C123" i="1"/>
  <c r="E122" i="1"/>
  <c r="H122" i="1" s="1"/>
  <c r="E121" i="1"/>
  <c r="H121" i="1" s="1"/>
  <c r="E120" i="1"/>
  <c r="H120" i="1" s="1"/>
  <c r="E119" i="1"/>
  <c r="H119" i="1" s="1"/>
  <c r="E118" i="1"/>
  <c r="H118" i="1" s="1"/>
  <c r="E117" i="1"/>
  <c r="H117" i="1" s="1"/>
  <c r="E116" i="1"/>
  <c r="H116" i="1" s="1"/>
  <c r="E115" i="1"/>
  <c r="E114" i="1"/>
  <c r="H114" i="1" s="1"/>
  <c r="G113" i="1"/>
  <c r="F113" i="1"/>
  <c r="D113" i="1"/>
  <c r="C113" i="1"/>
  <c r="E112" i="1"/>
  <c r="H112" i="1" s="1"/>
  <c r="E111" i="1"/>
  <c r="H111" i="1" s="1"/>
  <c r="E110" i="1"/>
  <c r="H110" i="1" s="1"/>
  <c r="E109" i="1"/>
  <c r="H109" i="1" s="1"/>
  <c r="E108" i="1"/>
  <c r="H108" i="1" s="1"/>
  <c r="E107" i="1"/>
  <c r="H107" i="1" s="1"/>
  <c r="E106" i="1"/>
  <c r="H106" i="1" s="1"/>
  <c r="E105" i="1"/>
  <c r="E104" i="1"/>
  <c r="H104" i="1" s="1"/>
  <c r="G103" i="1"/>
  <c r="F103" i="1"/>
  <c r="D103" i="1"/>
  <c r="C103" i="1"/>
  <c r="E102" i="1"/>
  <c r="H102" i="1" s="1"/>
  <c r="E101" i="1"/>
  <c r="H101" i="1" s="1"/>
  <c r="E100" i="1"/>
  <c r="H100" i="1" s="1"/>
  <c r="E99" i="1"/>
  <c r="H99" i="1" s="1"/>
  <c r="E98" i="1"/>
  <c r="H98" i="1" s="1"/>
  <c r="E97" i="1"/>
  <c r="H97" i="1" s="1"/>
  <c r="E96" i="1"/>
  <c r="H96" i="1" s="1"/>
  <c r="E95" i="1"/>
  <c r="E94" i="1"/>
  <c r="H94" i="1" s="1"/>
  <c r="G93" i="1"/>
  <c r="F93" i="1"/>
  <c r="D93" i="1"/>
  <c r="C93" i="1"/>
  <c r="E92" i="1"/>
  <c r="H92" i="1" s="1"/>
  <c r="E91" i="1"/>
  <c r="H91" i="1" s="1"/>
  <c r="E90" i="1"/>
  <c r="H90" i="1" s="1"/>
  <c r="E89" i="1"/>
  <c r="H89" i="1" s="1"/>
  <c r="E88" i="1"/>
  <c r="H88" i="1" s="1"/>
  <c r="E87" i="1"/>
  <c r="H87" i="1" s="1"/>
  <c r="E86" i="1"/>
  <c r="H86" i="1" s="1"/>
  <c r="G85" i="1"/>
  <c r="F85" i="1"/>
  <c r="D85" i="1"/>
  <c r="C85" i="1"/>
  <c r="E81" i="1"/>
  <c r="H81" i="1" s="1"/>
  <c r="E80" i="1"/>
  <c r="H80" i="1" s="1"/>
  <c r="E79" i="1"/>
  <c r="H79" i="1" s="1"/>
  <c r="E78" i="1"/>
  <c r="H78" i="1" s="1"/>
  <c r="E77" i="1"/>
  <c r="H77" i="1" s="1"/>
  <c r="E76" i="1"/>
  <c r="H76" i="1" s="1"/>
  <c r="E75" i="1"/>
  <c r="H75" i="1" s="1"/>
  <c r="G74" i="1"/>
  <c r="F74" i="1"/>
  <c r="D74" i="1"/>
  <c r="C74" i="1"/>
  <c r="E73" i="1"/>
  <c r="H73" i="1" s="1"/>
  <c r="E72" i="1"/>
  <c r="H72" i="1" s="1"/>
  <c r="E71" i="1"/>
  <c r="H71" i="1" s="1"/>
  <c r="G70" i="1"/>
  <c r="F70" i="1"/>
  <c r="D70" i="1"/>
  <c r="C70" i="1"/>
  <c r="E69" i="1"/>
  <c r="H69" i="1" s="1"/>
  <c r="E68" i="1"/>
  <c r="H68" i="1" s="1"/>
  <c r="E67" i="1"/>
  <c r="H67" i="1" s="1"/>
  <c r="E66" i="1"/>
  <c r="H66" i="1" s="1"/>
  <c r="E65" i="1"/>
  <c r="H65" i="1" s="1"/>
  <c r="E64" i="1"/>
  <c r="H64" i="1" s="1"/>
  <c r="E63" i="1"/>
  <c r="H63" i="1" s="1"/>
  <c r="G62" i="1"/>
  <c r="F62" i="1"/>
  <c r="D62" i="1"/>
  <c r="C62" i="1"/>
  <c r="E61" i="1"/>
  <c r="H61" i="1" s="1"/>
  <c r="E60" i="1"/>
  <c r="H60" i="1" s="1"/>
  <c r="E59" i="1"/>
  <c r="H59" i="1" s="1"/>
  <c r="G58" i="1"/>
  <c r="F58" i="1"/>
  <c r="D58" i="1"/>
  <c r="C58" i="1"/>
  <c r="E48" i="1"/>
  <c r="G48" i="1"/>
  <c r="F48" i="1"/>
  <c r="D48" i="1"/>
  <c r="C48" i="1"/>
  <c r="G38" i="1"/>
  <c r="F38" i="1"/>
  <c r="D38" i="1"/>
  <c r="C38" i="1"/>
  <c r="E28" i="1"/>
  <c r="G28" i="1"/>
  <c r="F28" i="1"/>
  <c r="D28" i="1"/>
  <c r="C28" i="1"/>
  <c r="G18" i="1"/>
  <c r="F18" i="1"/>
  <c r="E18" i="1"/>
  <c r="D18" i="1"/>
  <c r="C18" i="1"/>
  <c r="E10" i="1"/>
  <c r="G10" i="1"/>
  <c r="F10" i="1"/>
  <c r="D10" i="1"/>
  <c r="C8" i="1"/>
  <c r="E133" i="1" l="1"/>
  <c r="E70" i="1"/>
  <c r="E123" i="1"/>
  <c r="E113" i="1"/>
  <c r="G83" i="1"/>
  <c r="E103" i="1"/>
  <c r="D83" i="1"/>
  <c r="C83" i="1"/>
  <c r="C158" i="1" s="1"/>
  <c r="E93" i="1"/>
  <c r="F83" i="1"/>
  <c r="H85" i="1"/>
  <c r="F8" i="1"/>
  <c r="D8" i="1"/>
  <c r="G8" i="1"/>
  <c r="E58" i="1"/>
  <c r="H149" i="1"/>
  <c r="H38" i="1"/>
  <c r="H62" i="1"/>
  <c r="H58" i="1"/>
  <c r="H48" i="1"/>
  <c r="H74" i="1"/>
  <c r="H113" i="1"/>
  <c r="H70" i="1"/>
  <c r="H137" i="1"/>
  <c r="E38" i="1"/>
  <c r="E62" i="1"/>
  <c r="E85" i="1"/>
  <c r="E137" i="1"/>
  <c r="E149" i="1"/>
  <c r="E74" i="1"/>
  <c r="H28" i="1"/>
  <c r="H95" i="1"/>
  <c r="H93" i="1" s="1"/>
  <c r="H105" i="1"/>
  <c r="H103" i="1" s="1"/>
  <c r="H115" i="1"/>
  <c r="H125" i="1"/>
  <c r="H123" i="1" s="1"/>
  <c r="H135" i="1"/>
  <c r="H133" i="1" s="1"/>
  <c r="H147" i="1"/>
  <c r="H145" i="1" s="1"/>
  <c r="G158" i="1" l="1"/>
  <c r="D158" i="1"/>
  <c r="E83" i="1"/>
  <c r="F158" i="1"/>
  <c r="E8" i="1"/>
  <c r="H83" i="1"/>
  <c r="H8" i="1"/>
  <c r="E158" i="1" l="1"/>
  <c r="H158" i="1"/>
</calcChain>
</file>

<file path=xl/sharedStrings.xml><?xml version="1.0" encoding="utf-8"?>
<sst xmlns="http://schemas.openxmlformats.org/spreadsheetml/2006/main" count="160" uniqueCount="91">
  <si>
    <t>(PESOS)</t>
  </si>
  <si>
    <t>Universidad Politécnica Metropolitana de Hidalgo</t>
  </si>
  <si>
    <t>Concepto (c)</t>
  </si>
  <si>
    <t>Devengado</t>
  </si>
  <si>
    <t>Estado Analitico del Ejercicio del Presupuesto de Egresos Detallado</t>
  </si>
  <si>
    <t>Clasificación por Objeto del Gasto (Capítulo y Concepto)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</si>
  <si>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</si>
  <si>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</si>
  <si>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</si>
  <si>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</si>
  <si>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</si>
  <si>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</si>
  <si>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</t>
  </si>
  <si>
    <t>A. Servicios Personales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</si>
  <si>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</si>
  <si>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</si>
  <si>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</si>
  <si>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</si>
  <si>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</si>
  <si>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</si>
  <si>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</si>
  <si>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 xml:space="preserve">B. Materiales y Suministros 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</si>
  <si>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</si>
  <si>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</si>
  <si>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</si>
  <si>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</si>
  <si>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</si>
  <si>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</si>
  <si>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</si>
  <si>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</si>
  <si>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</si>
  <si>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 xml:space="preserve">C. Servicios Generales 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</si>
  <si>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</si>
  <si>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</si>
  <si>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</si>
  <si>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</si>
  <si>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</si>
  <si>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</si>
  <si>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</si>
  <si>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</si>
  <si>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</si>
  <si>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 xml:space="preserve">D. Transferencias, Asignaciones, Subsidios y Otras Ayudas 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</si>
  <si>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</si>
  <si>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</si>
  <si>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</si>
  <si>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</si>
  <si>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</si>
  <si>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</si>
  <si>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</si>
  <si>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</si>
  <si>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</si>
  <si>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 xml:space="preserve">E. Bienes Muebles, Inmuebles e Intangibles 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</si>
  <si>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</si>
  <si>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</si>
  <si>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</si>
  <si>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</si>
  <si>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</si>
  <si>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</si>
  <si>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</si>
  <si>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</si>
  <si>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</si>
  <si>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</t>
  </si>
  <si>
    <t>f1) Obra Pública en Bienes de Dominio Público</t>
  </si>
  <si>
    <t>f2) Obra Pública en Bienes Propios</t>
  </si>
  <si>
    <t>f3) Proyectos Productivos y Acciones de Fomento</t>
  </si>
  <si>
    <t xml:space="preserve">G. Inversiones Financieras y Otras Provisiones 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</si>
  <si>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</si>
  <si>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</si>
  <si>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</si>
  <si>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</si>
  <si>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 Fideicomiso de Desastres Naturales (Informativo)</t>
  </si>
  <si>
    <t>g6) Otras Inversiones Financieras</t>
  </si>
  <si>
    <t>g7) Provisiones para Contingencias y Otras Erogaciones Especiales</t>
  </si>
  <si>
    <t>H. Participaciones y Aportaciones</t>
  </si>
  <si>
    <t>h1) Participaciones</t>
  </si>
  <si>
    <t>h2) Aportaciones</t>
  </si>
  <si>
    <t>h3) Convenios</t>
  </si>
  <si>
    <t xml:space="preserve">I. Deuda Pública 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</si>
  <si>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</si>
  <si>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</si>
  <si>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</si>
  <si>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</si>
  <si>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</si>
  <si>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</si>
  <si>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</si>
  <si>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 xml:space="preserve">II. Gasto Etiquetado </t>
  </si>
  <si>
    <t>E. Bienes Muebles, Inmuebles e Intangibles</t>
  </si>
  <si>
    <t xml:space="preserve">F. Inversión Pública </t>
  </si>
  <si>
    <t xml:space="preserve">H. Participaciones y Aportaciones </t>
  </si>
  <si>
    <t>III. Total de Egresos</t>
  </si>
  <si>
    <t>Del 1 de enero al 30 de 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</si>
</sst>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1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1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/>
    <xf numFmtId="0" fontId="0" fillId="0" borderId="0" xfId="0" applyFill="1"/>
    <xf numFmtId="0" fontId="5" fillId="2" borderId="9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4" fontId="8" fillId="0" borderId="5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4" fontId="9" fillId="0" borderId="5" xfId="0" applyNumberFormat="1" applyFont="1" applyBorder="1" applyAlignment="1" applyProtection="1">
      <alignment horizontal="right" vertical="center"/>
      <protection locked="0"/>
    </xf>
    <xf numFmtId="0" fontId="9" fillId="0" borderId="6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 wrapText="1"/>
    </xf>
    <xf numFmtId="4" fontId="9" fillId="0" borderId="15" xfId="0" applyNumberFormat="1" applyFont="1" applyBorder="1" applyAlignment="1" applyProtection="1">
      <alignment horizontal="right" vertical="center"/>
      <protection locked="0"/>
    </xf>
    <xf numFmtId="4" fontId="9" fillId="0" borderId="5" xfId="0" applyNumberFormat="1" applyFont="1" applyBorder="1" applyAlignment="1" applyProtection="1">
      <alignment horizontal="right" vertical="center" wrapText="1"/>
      <protection locked="0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4" fontId="9" fillId="0" borderId="5" xfId="0" applyNumberFormat="1" applyFont="1" applyBorder="1" applyAlignment="1">
      <alignment horizontal="right" vertical="center"/>
    </xf>
    <xf numFmtId="0" fontId="9" fillId="0" borderId="5" xfId="0" applyFont="1" applyFill="1" applyBorder="1" applyAlignment="1">
      <alignment horizontal="left" vertical="center"/>
    </xf>
    <xf numFmtId="4" fontId="9" fillId="0" borderId="8" xfId="0" applyNumberFormat="1" applyFont="1" applyBorder="1" applyAlignment="1">
      <alignment horizontal="right" vertical="center"/>
    </xf>
    <xf numFmtId="4" fontId="8" fillId="0" borderId="3" xfId="10" applyNumberFormat="1" applyFont="1" applyBorder="1" applyAlignment="1">
      <alignment horizontal="right" vertical="center"/>
    </xf>
    <xf numFmtId="4" fontId="8" fillId="0" borderId="5" xfId="10" applyNumberFormat="1" applyFont="1" applyBorder="1" applyAlignment="1">
      <alignment horizontal="right" vertical="center"/>
    </xf>
    <xf numFmtId="4" fontId="9" fillId="0" borderId="15" xfId="0" applyNumberFormat="1" applyFont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</cellXfs>
  <cellStyles count="11">
    <cellStyle name="Millares 2" xfId="2"/>
    <cellStyle name="Millares 2 2" xfId="7"/>
    <cellStyle name="Millares 3" xfId="6"/>
    <cellStyle name="Moneda" xfId="10" builtinId="4"/>
    <cellStyle name="Moneda 2" xfId="3"/>
    <cellStyle name="Moneda 2 2" xfId="5"/>
    <cellStyle name="Moneda 3" xfId="4"/>
    <cellStyle name="Normal" xfId="0" builtinId="0"/>
    <cellStyle name="Normal 2" xfId="1"/>
    <cellStyle name="Normal 2 2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9"/>
  <sheetViews>
    <sheetView tabSelected="1" workbookViewId="0">
      <selection activeCell="G124" sqref="G124"/>
    </sheetView>
  </sheetViews>
  <sheetFormatPr baseColWidth="10" defaultRowHeight="15" x14ac:dyDescent="0.25"/>
  <cols>
    <col min="1" max="1" width="4.28515625" style="1" customWidth="1"/>
    <col min="2" max="2" width="81.140625" customWidth="1"/>
    <col min="3" max="3" width="21.28515625" customWidth="1"/>
    <col min="4" max="6" width="21.28515625" style="4" customWidth="1"/>
    <col min="7" max="8" width="21.28515625" customWidth="1"/>
  </cols>
  <sheetData>
    <row r="1" spans="1:8" x14ac:dyDescent="0.25">
      <c r="A1" s="27" t="s">
        <v>1</v>
      </c>
      <c r="B1" s="28"/>
      <c r="C1" s="28"/>
      <c r="D1" s="28"/>
      <c r="E1" s="28"/>
      <c r="F1" s="28"/>
      <c r="G1" s="28"/>
      <c r="H1" s="29"/>
    </row>
    <row r="2" spans="1:8" x14ac:dyDescent="0.25">
      <c r="A2" s="30" t="s">
        <v>4</v>
      </c>
      <c r="B2" s="31"/>
      <c r="C2" s="31"/>
      <c r="D2" s="31"/>
      <c r="E2" s="31"/>
      <c r="F2" s="31"/>
      <c r="G2" s="31"/>
      <c r="H2" s="32"/>
    </row>
    <row r="3" spans="1:8" s="5" customFormat="1" x14ac:dyDescent="0.25">
      <c r="A3" s="30" t="s">
        <v>5</v>
      </c>
      <c r="B3" s="31"/>
      <c r="C3" s="31"/>
      <c r="D3" s="31"/>
      <c r="E3" s="31"/>
      <c r="F3" s="31"/>
      <c r="G3" s="31"/>
      <c r="H3" s="32"/>
    </row>
    <row r="4" spans="1:8" x14ac:dyDescent="0.25">
      <c r="A4" s="30" t="s">
        <v>90</v>
      </c>
      <c r="B4" s="31"/>
      <c r="C4" s="31"/>
      <c r="D4" s="31"/>
      <c r="E4" s="31"/>
      <c r="F4" s="31"/>
      <c r="G4" s="31"/>
      <c r="H4" s="32"/>
    </row>
    <row r="5" spans="1:8" ht="15.75" thickBot="1" x14ac:dyDescent="0.3">
      <c r="A5" s="33" t="s">
        <v>0</v>
      </c>
      <c r="B5" s="34"/>
      <c r="C5" s="34"/>
      <c r="D5" s="34"/>
      <c r="E5" s="34"/>
      <c r="F5" s="34"/>
      <c r="G5" s="34"/>
      <c r="H5" s="35"/>
    </row>
    <row r="6" spans="1:8" s="2" customFormat="1" ht="15.75" thickBot="1" x14ac:dyDescent="0.3">
      <c r="A6" s="25" t="s">
        <v>2</v>
      </c>
      <c r="B6" s="25"/>
      <c r="C6" s="36" t="s">
        <v>6</v>
      </c>
      <c r="D6" s="37"/>
      <c r="E6" s="37"/>
      <c r="F6" s="37"/>
      <c r="G6" s="38"/>
      <c r="H6" s="39" t="s">
        <v>7</v>
      </c>
    </row>
    <row r="7" spans="1:8" ht="30.75" thickBot="1" x14ac:dyDescent="0.3">
      <c r="A7" s="26"/>
      <c r="B7" s="26"/>
      <c r="C7" s="3" t="s">
        <v>8</v>
      </c>
      <c r="D7" s="3" t="s">
        <v>9</v>
      </c>
      <c r="E7" s="3" t="s">
        <v>10</v>
      </c>
      <c r="F7" s="3" t="s">
        <v>3</v>
      </c>
      <c r="G7" s="3" t="s">
        <v>11</v>
      </c>
      <c r="H7" s="40"/>
    </row>
    <row r="8" spans="1:8" x14ac:dyDescent="0.25">
      <c r="A8" s="41" t="s">
        <v>12</v>
      </c>
      <c r="B8" s="42"/>
      <c r="C8" s="22">
        <f t="shared" ref="C8:H8" si="0">SUM(C10,C18,C28,C38,C48,C58,C62,C70,C74)</f>
        <v>45084981</v>
      </c>
      <c r="D8" s="22">
        <f t="shared" si="0"/>
        <v>4902592.84</v>
      </c>
      <c r="E8" s="22">
        <f t="shared" si="0"/>
        <v>49987573.839999996</v>
      </c>
      <c r="F8" s="22">
        <f t="shared" si="0"/>
        <v>30716449.460000001</v>
      </c>
      <c r="G8" s="22">
        <f t="shared" si="0"/>
        <v>30168552.550000001</v>
      </c>
      <c r="H8" s="22">
        <f t="shared" si="0"/>
        <v>19271124.380000003</v>
      </c>
    </row>
    <row r="9" spans="1:8" x14ac:dyDescent="0.25">
      <c r="A9" s="6"/>
      <c r="B9" s="7"/>
      <c r="C9" s="8"/>
      <c r="D9" s="8"/>
      <c r="E9" s="8"/>
      <c r="F9" s="8"/>
      <c r="G9" s="8"/>
      <c r="H9" s="8"/>
    </row>
    <row r="10" spans="1:8" x14ac:dyDescent="0.25">
      <c r="A10" s="43" t="s">
        <v>13</v>
      </c>
      <c r="B10" s="44"/>
      <c r="C10" s="23">
        <f>SUM(C11:C17)</f>
        <v>24896338.009999998</v>
      </c>
      <c r="D10" s="23">
        <f t="shared" ref="D10:G10" si="1">SUM(D11:D17)</f>
        <v>1028082.3</v>
      </c>
      <c r="E10" s="23">
        <f t="shared" si="1"/>
        <v>25924420.309999999</v>
      </c>
      <c r="F10" s="23">
        <f t="shared" si="1"/>
        <v>16377001.02</v>
      </c>
      <c r="G10" s="23">
        <f t="shared" si="1"/>
        <v>15855440.15</v>
      </c>
      <c r="H10" s="23">
        <f>SUM(H11:H17)</f>
        <v>9547419.2899999991</v>
      </c>
    </row>
    <row r="11" spans="1:8" x14ac:dyDescent="0.25">
      <c r="A11" s="9"/>
      <c r="B11" s="10" t="s">
        <v>14</v>
      </c>
      <c r="C11" s="11">
        <v>19864323.829999998</v>
      </c>
      <c r="D11" s="11">
        <v>0</v>
      </c>
      <c r="E11" s="19">
        <f>+D11+C11</f>
        <v>19864323.829999998</v>
      </c>
      <c r="F11" s="11">
        <v>13948640.5</v>
      </c>
      <c r="G11" s="11">
        <v>13507954.5</v>
      </c>
      <c r="H11" s="19">
        <f>+E11-F11</f>
        <v>5915683.3299999982</v>
      </c>
    </row>
    <row r="12" spans="1:8" x14ac:dyDescent="0.25">
      <c r="A12" s="9"/>
      <c r="B12" s="10" t="s">
        <v>15</v>
      </c>
      <c r="C12" s="11">
        <v>6461.2</v>
      </c>
      <c r="D12" s="11">
        <v>1069495.32</v>
      </c>
      <c r="E12" s="19">
        <f t="shared" ref="E12:E17" si="2">+D12+C12</f>
        <v>1075956.52</v>
      </c>
      <c r="F12" s="11">
        <v>1075956.52</v>
      </c>
      <c r="G12" s="11">
        <v>1067657.1499999999</v>
      </c>
      <c r="H12" s="19">
        <f t="shared" ref="H12:H57" si="3">+E12-F12</f>
        <v>0</v>
      </c>
    </row>
    <row r="13" spans="1:8" x14ac:dyDescent="0.25">
      <c r="A13" s="9"/>
      <c r="B13" s="10" t="s">
        <v>16</v>
      </c>
      <c r="C13" s="11">
        <v>4873726.96</v>
      </c>
      <c r="D13" s="11">
        <v>110413</v>
      </c>
      <c r="E13" s="19">
        <f t="shared" si="2"/>
        <v>4984139.96</v>
      </c>
      <c r="F13" s="11">
        <v>1352404</v>
      </c>
      <c r="G13" s="11">
        <v>1279828.5</v>
      </c>
      <c r="H13" s="19">
        <f t="shared" si="3"/>
        <v>3631735.96</v>
      </c>
    </row>
    <row r="14" spans="1:8" x14ac:dyDescent="0.25">
      <c r="A14" s="9"/>
      <c r="B14" s="10" t="s">
        <v>17</v>
      </c>
      <c r="C14" s="11">
        <v>151826.01999999999</v>
      </c>
      <c r="D14" s="11">
        <v>-151826.01999999999</v>
      </c>
      <c r="E14" s="19">
        <f t="shared" si="2"/>
        <v>0</v>
      </c>
      <c r="F14" s="11">
        <v>0</v>
      </c>
      <c r="G14" s="11">
        <v>0</v>
      </c>
      <c r="H14" s="19">
        <f t="shared" si="3"/>
        <v>0</v>
      </c>
    </row>
    <row r="15" spans="1:8" x14ac:dyDescent="0.25">
      <c r="A15" s="9"/>
      <c r="B15" s="10" t="s">
        <v>18</v>
      </c>
      <c r="C15" s="11">
        <v>0</v>
      </c>
      <c r="D15" s="11">
        <v>0</v>
      </c>
      <c r="E15" s="19">
        <f t="shared" si="2"/>
        <v>0</v>
      </c>
      <c r="F15" s="11">
        <v>0</v>
      </c>
      <c r="G15" s="11">
        <v>0</v>
      </c>
      <c r="H15" s="19">
        <f t="shared" si="3"/>
        <v>0</v>
      </c>
    </row>
    <row r="16" spans="1:8" x14ac:dyDescent="0.25">
      <c r="A16" s="9"/>
      <c r="B16" s="10" t="s">
        <v>19</v>
      </c>
      <c r="C16" s="11">
        <v>0</v>
      </c>
      <c r="D16" s="11">
        <v>0</v>
      </c>
      <c r="E16" s="19">
        <f t="shared" si="2"/>
        <v>0</v>
      </c>
      <c r="F16" s="11">
        <v>0</v>
      </c>
      <c r="G16" s="11">
        <v>0</v>
      </c>
      <c r="H16" s="19">
        <f t="shared" si="3"/>
        <v>0</v>
      </c>
    </row>
    <row r="17" spans="1:8" x14ac:dyDescent="0.25">
      <c r="A17" s="9"/>
      <c r="B17" s="10" t="s">
        <v>20</v>
      </c>
      <c r="C17" s="11">
        <v>0</v>
      </c>
      <c r="D17" s="11">
        <v>0</v>
      </c>
      <c r="E17" s="19">
        <f t="shared" si="2"/>
        <v>0</v>
      </c>
      <c r="F17" s="11">
        <v>0</v>
      </c>
      <c r="G17" s="11">
        <v>0</v>
      </c>
      <c r="H17" s="19">
        <f t="shared" si="3"/>
        <v>0</v>
      </c>
    </row>
    <row r="18" spans="1:8" x14ac:dyDescent="0.25">
      <c r="A18" s="43" t="s">
        <v>21</v>
      </c>
      <c r="B18" s="44"/>
      <c r="C18" s="23">
        <f t="shared" ref="C18:G18" si="4">SUM(C19:C27)</f>
        <v>3983003.99</v>
      </c>
      <c r="D18" s="23">
        <f t="shared" si="4"/>
        <v>2472190.2800000003</v>
      </c>
      <c r="E18" s="23">
        <f t="shared" si="4"/>
        <v>6455194.2700000014</v>
      </c>
      <c r="F18" s="23">
        <f t="shared" si="4"/>
        <v>3530743.9499999997</v>
      </c>
      <c r="G18" s="23">
        <f t="shared" si="4"/>
        <v>3530743.3</v>
      </c>
      <c r="H18" s="23">
        <f>SUM(H19:H27)</f>
        <v>2924450.3200000008</v>
      </c>
    </row>
    <row r="19" spans="1:8" x14ac:dyDescent="0.25">
      <c r="A19" s="9"/>
      <c r="B19" s="10" t="s">
        <v>22</v>
      </c>
      <c r="C19" s="11">
        <v>2096304.59</v>
      </c>
      <c r="D19" s="11">
        <v>1796294.6</v>
      </c>
      <c r="E19" s="19">
        <f>+D19+C19</f>
        <v>3892599.1900000004</v>
      </c>
      <c r="F19" s="11">
        <v>2089956.58</v>
      </c>
      <c r="G19" s="11">
        <v>2089955.94</v>
      </c>
      <c r="H19" s="19">
        <f t="shared" si="3"/>
        <v>1802642.6100000003</v>
      </c>
    </row>
    <row r="20" spans="1:8" x14ac:dyDescent="0.25">
      <c r="A20" s="9"/>
      <c r="B20" s="10" t="s">
        <v>23</v>
      </c>
      <c r="C20" s="11">
        <v>109970.27</v>
      </c>
      <c r="D20" s="11">
        <v>-0.01</v>
      </c>
      <c r="E20" s="19">
        <f t="shared" ref="E20:E57" si="5">+D20+C20</f>
        <v>109970.26000000001</v>
      </c>
      <c r="F20" s="11">
        <v>41019.61</v>
      </c>
      <c r="G20" s="11">
        <v>41019.61</v>
      </c>
      <c r="H20" s="19">
        <f t="shared" si="3"/>
        <v>68950.650000000009</v>
      </c>
    </row>
    <row r="21" spans="1:8" x14ac:dyDescent="0.25">
      <c r="A21" s="9"/>
      <c r="B21" s="10" t="s">
        <v>24</v>
      </c>
      <c r="C21" s="11">
        <v>0</v>
      </c>
      <c r="D21" s="11">
        <v>0</v>
      </c>
      <c r="E21" s="19">
        <f>+D21+C21</f>
        <v>0</v>
      </c>
      <c r="F21" s="11">
        <v>0</v>
      </c>
      <c r="G21" s="11">
        <v>0</v>
      </c>
      <c r="H21" s="19">
        <f t="shared" si="3"/>
        <v>0</v>
      </c>
    </row>
    <row r="22" spans="1:8" x14ac:dyDescent="0.25">
      <c r="A22" s="9"/>
      <c r="B22" s="10" t="s">
        <v>25</v>
      </c>
      <c r="C22" s="11">
        <v>457265.38</v>
      </c>
      <c r="D22" s="11">
        <v>313510.52</v>
      </c>
      <c r="E22" s="19">
        <f>+D22+C22</f>
        <v>770775.9</v>
      </c>
      <c r="F22" s="11">
        <v>472872.89</v>
      </c>
      <c r="G22" s="11">
        <v>472872.89</v>
      </c>
      <c r="H22" s="19">
        <f t="shared" si="3"/>
        <v>297903.01</v>
      </c>
    </row>
    <row r="23" spans="1:8" x14ac:dyDescent="0.25">
      <c r="A23" s="9"/>
      <c r="B23" s="10" t="s">
        <v>26</v>
      </c>
      <c r="C23" s="11">
        <v>43195.85</v>
      </c>
      <c r="D23" s="11">
        <v>165250.79999999999</v>
      </c>
      <c r="E23" s="19">
        <f t="shared" si="5"/>
        <v>208446.65</v>
      </c>
      <c r="F23" s="11">
        <v>23075.279999999999</v>
      </c>
      <c r="G23" s="11">
        <v>23075.279999999999</v>
      </c>
      <c r="H23" s="19">
        <f t="shared" si="3"/>
        <v>185371.37</v>
      </c>
    </row>
    <row r="24" spans="1:8" x14ac:dyDescent="0.25">
      <c r="A24" s="9"/>
      <c r="B24" s="10" t="s">
        <v>27</v>
      </c>
      <c r="C24" s="11">
        <v>739842.33</v>
      </c>
      <c r="D24" s="11">
        <v>5490</v>
      </c>
      <c r="E24" s="19">
        <f t="shared" si="5"/>
        <v>745332.33</v>
      </c>
      <c r="F24" s="11">
        <v>413810.71</v>
      </c>
      <c r="G24" s="11">
        <v>413810.71</v>
      </c>
      <c r="H24" s="19">
        <f t="shared" si="3"/>
        <v>331521.61999999994</v>
      </c>
    </row>
    <row r="25" spans="1:8" x14ac:dyDescent="0.25">
      <c r="A25" s="9"/>
      <c r="B25" s="10" t="s">
        <v>28</v>
      </c>
      <c r="C25" s="11">
        <v>109249.2</v>
      </c>
      <c r="D25" s="11">
        <v>32910.33</v>
      </c>
      <c r="E25" s="19">
        <f t="shared" si="5"/>
        <v>142159.53</v>
      </c>
      <c r="F25" s="11">
        <v>132631.4</v>
      </c>
      <c r="G25" s="11">
        <v>132631.4</v>
      </c>
      <c r="H25" s="19">
        <f t="shared" si="3"/>
        <v>9528.1300000000047</v>
      </c>
    </row>
    <row r="26" spans="1:8" x14ac:dyDescent="0.25">
      <c r="A26" s="9"/>
      <c r="B26" s="10" t="s">
        <v>29</v>
      </c>
      <c r="C26" s="11">
        <v>0</v>
      </c>
      <c r="D26" s="11">
        <v>0</v>
      </c>
      <c r="E26" s="19">
        <f t="shared" si="5"/>
        <v>0</v>
      </c>
      <c r="F26" s="11">
        <v>0</v>
      </c>
      <c r="G26" s="11">
        <v>0</v>
      </c>
      <c r="H26" s="19">
        <f t="shared" si="3"/>
        <v>0</v>
      </c>
    </row>
    <row r="27" spans="1:8" x14ac:dyDescent="0.25">
      <c r="A27" s="9"/>
      <c r="B27" s="10" t="s">
        <v>30</v>
      </c>
      <c r="C27" s="11">
        <v>427176.37</v>
      </c>
      <c r="D27" s="11">
        <v>158734.04</v>
      </c>
      <c r="E27" s="19">
        <f t="shared" si="5"/>
        <v>585910.41</v>
      </c>
      <c r="F27" s="11">
        <v>357377.48</v>
      </c>
      <c r="G27" s="11">
        <v>357377.47</v>
      </c>
      <c r="H27" s="19">
        <f t="shared" si="3"/>
        <v>228532.93000000005</v>
      </c>
    </row>
    <row r="28" spans="1:8" x14ac:dyDescent="0.25">
      <c r="A28" s="43" t="s">
        <v>31</v>
      </c>
      <c r="B28" s="44"/>
      <c r="C28" s="23">
        <f t="shared" ref="C28:H28" si="6">SUM(C29:C37)</f>
        <v>12437650.000000002</v>
      </c>
      <c r="D28" s="23">
        <f t="shared" si="6"/>
        <v>2585673.41</v>
      </c>
      <c r="E28" s="23">
        <f t="shared" si="6"/>
        <v>15023323.409999998</v>
      </c>
      <c r="F28" s="23">
        <f t="shared" si="6"/>
        <v>9287215.9499999993</v>
      </c>
      <c r="G28" s="23">
        <f t="shared" si="6"/>
        <v>9260880.5599999987</v>
      </c>
      <c r="H28" s="23">
        <f t="shared" si="6"/>
        <v>5736107.46</v>
      </c>
    </row>
    <row r="29" spans="1:8" x14ac:dyDescent="0.25">
      <c r="A29" s="9"/>
      <c r="B29" s="10" t="s">
        <v>32</v>
      </c>
      <c r="C29" s="11">
        <v>1578351.86</v>
      </c>
      <c r="D29" s="11">
        <v>4733.75</v>
      </c>
      <c r="E29" s="19">
        <f t="shared" si="5"/>
        <v>1583085.61</v>
      </c>
      <c r="F29" s="11">
        <v>1012203.07</v>
      </c>
      <c r="G29" s="11">
        <v>1012202.41</v>
      </c>
      <c r="H29" s="19">
        <f t="shared" si="3"/>
        <v>570882.54000000015</v>
      </c>
    </row>
    <row r="30" spans="1:8" x14ac:dyDescent="0.25">
      <c r="A30" s="9"/>
      <c r="B30" s="10" t="s">
        <v>33</v>
      </c>
      <c r="C30" s="11">
        <v>720073.4</v>
      </c>
      <c r="D30" s="11">
        <v>108649.47</v>
      </c>
      <c r="E30" s="19">
        <f t="shared" si="5"/>
        <v>828722.87</v>
      </c>
      <c r="F30" s="11">
        <v>570386.14</v>
      </c>
      <c r="G30" s="11">
        <v>570386.14</v>
      </c>
      <c r="H30" s="19">
        <f t="shared" si="3"/>
        <v>258336.72999999998</v>
      </c>
    </row>
    <row r="31" spans="1:8" x14ac:dyDescent="0.25">
      <c r="A31" s="9"/>
      <c r="B31" s="10" t="s">
        <v>34</v>
      </c>
      <c r="C31" s="11">
        <v>3430491.9</v>
      </c>
      <c r="D31" s="11">
        <v>344315.4</v>
      </c>
      <c r="E31" s="19">
        <f t="shared" si="5"/>
        <v>3774807.3</v>
      </c>
      <c r="F31" s="11">
        <v>2740180.33</v>
      </c>
      <c r="G31" s="11">
        <v>2713845.6</v>
      </c>
      <c r="H31" s="19">
        <f t="shared" si="3"/>
        <v>1034626.9699999997</v>
      </c>
    </row>
    <row r="32" spans="1:8" x14ac:dyDescent="0.25">
      <c r="A32" s="9"/>
      <c r="B32" s="10" t="s">
        <v>35</v>
      </c>
      <c r="C32" s="11">
        <v>568235.06000000006</v>
      </c>
      <c r="D32" s="11">
        <v>30064.93</v>
      </c>
      <c r="E32" s="19">
        <f t="shared" si="5"/>
        <v>598299.99000000011</v>
      </c>
      <c r="F32" s="11">
        <v>405136.77</v>
      </c>
      <c r="G32" s="11">
        <v>405136.77</v>
      </c>
      <c r="H32" s="19">
        <f t="shared" si="3"/>
        <v>193163.22000000009</v>
      </c>
    </row>
    <row r="33" spans="1:8" x14ac:dyDescent="0.25">
      <c r="A33" s="9"/>
      <c r="B33" s="10" t="s">
        <v>36</v>
      </c>
      <c r="C33" s="11">
        <v>2099722.8199999998</v>
      </c>
      <c r="D33" s="11">
        <v>204726.39999999999</v>
      </c>
      <c r="E33" s="19">
        <f t="shared" si="5"/>
        <v>2304449.2199999997</v>
      </c>
      <c r="F33" s="11">
        <v>1807451.78</v>
      </c>
      <c r="G33" s="11">
        <v>1807451.78</v>
      </c>
      <c r="H33" s="19">
        <f t="shared" si="3"/>
        <v>496997.43999999971</v>
      </c>
    </row>
    <row r="34" spans="1:8" x14ac:dyDescent="0.25">
      <c r="A34" s="9"/>
      <c r="B34" s="10" t="s">
        <v>37</v>
      </c>
      <c r="C34" s="11">
        <v>282332</v>
      </c>
      <c r="D34" s="11">
        <v>11991.8</v>
      </c>
      <c r="E34" s="19">
        <f t="shared" si="5"/>
        <v>294323.8</v>
      </c>
      <c r="F34" s="11">
        <v>142122.07</v>
      </c>
      <c r="G34" s="11">
        <v>142122.07</v>
      </c>
      <c r="H34" s="19">
        <f t="shared" si="3"/>
        <v>152201.72999999998</v>
      </c>
    </row>
    <row r="35" spans="1:8" x14ac:dyDescent="0.25">
      <c r="A35" s="9"/>
      <c r="B35" s="10" t="s">
        <v>38</v>
      </c>
      <c r="C35" s="11">
        <v>231286.5</v>
      </c>
      <c r="D35" s="11">
        <v>29095.37</v>
      </c>
      <c r="E35" s="19">
        <f t="shared" si="5"/>
        <v>260381.87</v>
      </c>
      <c r="F35" s="11">
        <v>114804.77</v>
      </c>
      <c r="G35" s="11">
        <v>114804.77</v>
      </c>
      <c r="H35" s="19">
        <f t="shared" si="3"/>
        <v>145577.09999999998</v>
      </c>
    </row>
    <row r="36" spans="1:8" x14ac:dyDescent="0.25">
      <c r="A36" s="9"/>
      <c r="B36" s="10" t="s">
        <v>39</v>
      </c>
      <c r="C36" s="11">
        <v>228350.88</v>
      </c>
      <c r="D36" s="11">
        <v>53701.81</v>
      </c>
      <c r="E36" s="19">
        <f t="shared" si="5"/>
        <v>282052.69</v>
      </c>
      <c r="F36" s="11">
        <v>186148.02</v>
      </c>
      <c r="G36" s="11">
        <v>186148.02</v>
      </c>
      <c r="H36" s="19">
        <f t="shared" si="3"/>
        <v>95904.670000000013</v>
      </c>
    </row>
    <row r="37" spans="1:8" x14ac:dyDescent="0.25">
      <c r="A37" s="9"/>
      <c r="B37" s="10" t="s">
        <v>40</v>
      </c>
      <c r="C37" s="11">
        <v>3298805.58</v>
      </c>
      <c r="D37" s="11">
        <v>1798394.48</v>
      </c>
      <c r="E37" s="19">
        <f t="shared" si="5"/>
        <v>5097200.0600000005</v>
      </c>
      <c r="F37" s="11">
        <v>2308783</v>
      </c>
      <c r="G37" s="11">
        <v>2308783</v>
      </c>
      <c r="H37" s="19">
        <f t="shared" si="3"/>
        <v>2788417.0600000005</v>
      </c>
    </row>
    <row r="38" spans="1:8" x14ac:dyDescent="0.25">
      <c r="A38" s="43" t="s">
        <v>41</v>
      </c>
      <c r="B38" s="44"/>
      <c r="C38" s="23">
        <f t="shared" ref="C38:H38" si="7">SUM(C39:C47)</f>
        <v>1930280</v>
      </c>
      <c r="D38" s="23">
        <f t="shared" si="7"/>
        <v>-466335.05</v>
      </c>
      <c r="E38" s="23">
        <f t="shared" si="7"/>
        <v>1463944.95</v>
      </c>
      <c r="F38" s="23">
        <f t="shared" si="7"/>
        <v>810644.1</v>
      </c>
      <c r="G38" s="23">
        <f t="shared" si="7"/>
        <v>810644.1</v>
      </c>
      <c r="H38" s="23">
        <f t="shared" si="7"/>
        <v>653300.85</v>
      </c>
    </row>
    <row r="39" spans="1:8" x14ac:dyDescent="0.25">
      <c r="A39" s="9"/>
      <c r="B39" s="10" t="s">
        <v>42</v>
      </c>
      <c r="C39" s="11">
        <v>0</v>
      </c>
      <c r="D39" s="11">
        <v>0</v>
      </c>
      <c r="E39" s="19">
        <f t="shared" si="5"/>
        <v>0</v>
      </c>
      <c r="F39" s="11">
        <v>0</v>
      </c>
      <c r="G39" s="11">
        <v>0</v>
      </c>
      <c r="H39" s="19">
        <f t="shared" si="3"/>
        <v>0</v>
      </c>
    </row>
    <row r="40" spans="1:8" x14ac:dyDescent="0.25">
      <c r="A40" s="9"/>
      <c r="B40" s="10" t="s">
        <v>43</v>
      </c>
      <c r="C40" s="11">
        <v>0</v>
      </c>
      <c r="D40" s="11">
        <v>0</v>
      </c>
      <c r="E40" s="19">
        <f t="shared" si="5"/>
        <v>0</v>
      </c>
      <c r="F40" s="11">
        <v>0</v>
      </c>
      <c r="G40" s="11">
        <v>0</v>
      </c>
      <c r="H40" s="19">
        <f t="shared" si="3"/>
        <v>0</v>
      </c>
    </row>
    <row r="41" spans="1:8" x14ac:dyDescent="0.25">
      <c r="A41" s="9"/>
      <c r="B41" s="10" t="s">
        <v>44</v>
      </c>
      <c r="C41" s="11">
        <v>0</v>
      </c>
      <c r="D41" s="11">
        <v>0</v>
      </c>
      <c r="E41" s="19">
        <f t="shared" si="5"/>
        <v>0</v>
      </c>
      <c r="F41" s="11">
        <v>0</v>
      </c>
      <c r="G41" s="11">
        <v>0</v>
      </c>
      <c r="H41" s="19">
        <f t="shared" si="3"/>
        <v>0</v>
      </c>
    </row>
    <row r="42" spans="1:8" x14ac:dyDescent="0.25">
      <c r="A42" s="9"/>
      <c r="B42" s="10" t="s">
        <v>45</v>
      </c>
      <c r="C42" s="11">
        <v>1930280</v>
      </c>
      <c r="D42" s="11">
        <v>-466335.05</v>
      </c>
      <c r="E42" s="19">
        <f t="shared" si="5"/>
        <v>1463944.95</v>
      </c>
      <c r="F42" s="11">
        <v>810644.1</v>
      </c>
      <c r="G42" s="11">
        <v>810644.1</v>
      </c>
      <c r="H42" s="19">
        <f t="shared" si="3"/>
        <v>653300.85</v>
      </c>
    </row>
    <row r="43" spans="1:8" x14ac:dyDescent="0.25">
      <c r="A43" s="9"/>
      <c r="B43" s="10" t="s">
        <v>46</v>
      </c>
      <c r="C43" s="11">
        <v>0</v>
      </c>
      <c r="D43" s="11">
        <v>0</v>
      </c>
      <c r="E43" s="19">
        <f t="shared" si="5"/>
        <v>0</v>
      </c>
      <c r="F43" s="11">
        <v>0</v>
      </c>
      <c r="G43" s="11">
        <v>0</v>
      </c>
      <c r="H43" s="19">
        <f t="shared" si="3"/>
        <v>0</v>
      </c>
    </row>
    <row r="44" spans="1:8" x14ac:dyDescent="0.25">
      <c r="A44" s="9"/>
      <c r="B44" s="10" t="s">
        <v>47</v>
      </c>
      <c r="C44" s="11">
        <v>0</v>
      </c>
      <c r="D44" s="11">
        <v>0</v>
      </c>
      <c r="E44" s="19">
        <f t="shared" si="5"/>
        <v>0</v>
      </c>
      <c r="F44" s="11">
        <v>0</v>
      </c>
      <c r="G44" s="11">
        <v>0</v>
      </c>
      <c r="H44" s="19">
        <f t="shared" si="3"/>
        <v>0</v>
      </c>
    </row>
    <row r="45" spans="1:8" x14ac:dyDescent="0.25">
      <c r="A45" s="9"/>
      <c r="B45" s="10" t="s">
        <v>48</v>
      </c>
      <c r="C45" s="11">
        <v>0</v>
      </c>
      <c r="D45" s="11">
        <v>0</v>
      </c>
      <c r="E45" s="19">
        <f t="shared" si="5"/>
        <v>0</v>
      </c>
      <c r="F45" s="11">
        <v>0</v>
      </c>
      <c r="G45" s="11">
        <v>0</v>
      </c>
      <c r="H45" s="19">
        <f t="shared" si="3"/>
        <v>0</v>
      </c>
    </row>
    <row r="46" spans="1:8" x14ac:dyDescent="0.25">
      <c r="A46" s="9"/>
      <c r="B46" s="10" t="s">
        <v>49</v>
      </c>
      <c r="C46" s="11">
        <v>0</v>
      </c>
      <c r="D46" s="11">
        <v>0</v>
      </c>
      <c r="E46" s="19">
        <f t="shared" si="5"/>
        <v>0</v>
      </c>
      <c r="F46" s="11">
        <v>0</v>
      </c>
      <c r="G46" s="11">
        <v>0</v>
      </c>
      <c r="H46" s="19">
        <f t="shared" si="3"/>
        <v>0</v>
      </c>
    </row>
    <row r="47" spans="1:8" x14ac:dyDescent="0.25">
      <c r="A47" s="9"/>
      <c r="B47" s="10" t="s">
        <v>50</v>
      </c>
      <c r="C47" s="11">
        <v>0</v>
      </c>
      <c r="D47" s="11">
        <v>0</v>
      </c>
      <c r="E47" s="19">
        <f t="shared" si="5"/>
        <v>0</v>
      </c>
      <c r="F47" s="11">
        <v>0</v>
      </c>
      <c r="G47" s="11">
        <v>0</v>
      </c>
      <c r="H47" s="19">
        <f t="shared" si="3"/>
        <v>0</v>
      </c>
    </row>
    <row r="48" spans="1:8" x14ac:dyDescent="0.25">
      <c r="A48" s="43" t="s">
        <v>51</v>
      </c>
      <c r="B48" s="44"/>
      <c r="C48" s="23">
        <f t="shared" ref="C48:H48" si="8">SUM(C49:C57)</f>
        <v>1837709</v>
      </c>
      <c r="D48" s="23">
        <f t="shared" si="8"/>
        <v>-717018.10000000009</v>
      </c>
      <c r="E48" s="23">
        <f t="shared" si="8"/>
        <v>1120690.8999999999</v>
      </c>
      <c r="F48" s="23">
        <f t="shared" si="8"/>
        <v>710844.44</v>
      </c>
      <c r="G48" s="23">
        <f t="shared" si="8"/>
        <v>710844.44</v>
      </c>
      <c r="H48" s="23">
        <f t="shared" si="8"/>
        <v>409846.46</v>
      </c>
    </row>
    <row r="49" spans="1:8" x14ac:dyDescent="0.25">
      <c r="A49" s="9"/>
      <c r="B49" s="10" t="s">
        <v>52</v>
      </c>
      <c r="C49" s="11">
        <v>110000</v>
      </c>
      <c r="D49" s="11">
        <v>230246.74</v>
      </c>
      <c r="E49" s="19">
        <f t="shared" si="5"/>
        <v>340246.74</v>
      </c>
      <c r="F49" s="11">
        <v>204746.74</v>
      </c>
      <c r="G49" s="11">
        <v>204746.74</v>
      </c>
      <c r="H49" s="19">
        <f t="shared" si="3"/>
        <v>135500</v>
      </c>
    </row>
    <row r="50" spans="1:8" x14ac:dyDescent="0.25">
      <c r="A50" s="9"/>
      <c r="B50" s="10" t="s">
        <v>53</v>
      </c>
      <c r="C50" s="11">
        <v>70349</v>
      </c>
      <c r="D50" s="11">
        <v>298295.15999999997</v>
      </c>
      <c r="E50" s="19">
        <f t="shared" si="5"/>
        <v>368644.16</v>
      </c>
      <c r="F50" s="11">
        <v>364807.24</v>
      </c>
      <c r="G50" s="11">
        <v>364807.24</v>
      </c>
      <c r="H50" s="19">
        <f t="shared" si="3"/>
        <v>3836.9199999999837</v>
      </c>
    </row>
    <row r="51" spans="1:8" x14ac:dyDescent="0.25">
      <c r="A51" s="9"/>
      <c r="B51" s="10" t="s">
        <v>54</v>
      </c>
      <c r="C51" s="11">
        <v>0</v>
      </c>
      <c r="D51" s="11">
        <v>0</v>
      </c>
      <c r="E51" s="19">
        <f t="shared" si="5"/>
        <v>0</v>
      </c>
      <c r="F51" s="11">
        <v>0</v>
      </c>
      <c r="G51" s="11">
        <v>0</v>
      </c>
      <c r="H51" s="19">
        <f t="shared" si="3"/>
        <v>0</v>
      </c>
    </row>
    <row r="52" spans="1:8" x14ac:dyDescent="0.25">
      <c r="A52" s="9"/>
      <c r="B52" s="10" t="s">
        <v>55</v>
      </c>
      <c r="C52" s="11">
        <v>0</v>
      </c>
      <c r="D52" s="11">
        <v>0</v>
      </c>
      <c r="E52" s="19">
        <f t="shared" si="5"/>
        <v>0</v>
      </c>
      <c r="F52" s="11">
        <v>0</v>
      </c>
      <c r="G52" s="11">
        <v>0</v>
      </c>
      <c r="H52" s="19">
        <f t="shared" si="3"/>
        <v>0</v>
      </c>
    </row>
    <row r="53" spans="1:8" x14ac:dyDescent="0.25">
      <c r="A53" s="9"/>
      <c r="B53" s="10" t="s">
        <v>56</v>
      </c>
      <c r="C53" s="11">
        <v>0</v>
      </c>
      <c r="D53" s="11">
        <v>0</v>
      </c>
      <c r="E53" s="19">
        <f t="shared" si="5"/>
        <v>0</v>
      </c>
      <c r="F53" s="11">
        <v>0</v>
      </c>
      <c r="G53" s="11">
        <v>0</v>
      </c>
      <c r="H53" s="19">
        <f t="shared" si="3"/>
        <v>0</v>
      </c>
    </row>
    <row r="54" spans="1:8" x14ac:dyDescent="0.25">
      <c r="A54" s="9"/>
      <c r="B54" s="10" t="s">
        <v>57</v>
      </c>
      <c r="C54" s="11">
        <v>1657360</v>
      </c>
      <c r="D54" s="11">
        <v>-1245560</v>
      </c>
      <c r="E54" s="19">
        <f t="shared" si="5"/>
        <v>411800</v>
      </c>
      <c r="F54" s="11">
        <v>141290.46</v>
      </c>
      <c r="G54" s="11">
        <v>141290.46</v>
      </c>
      <c r="H54" s="19">
        <f t="shared" si="3"/>
        <v>270509.54000000004</v>
      </c>
    </row>
    <row r="55" spans="1:8" x14ac:dyDescent="0.25">
      <c r="A55" s="9"/>
      <c r="B55" s="10" t="s">
        <v>58</v>
      </c>
      <c r="C55" s="11">
        <v>0</v>
      </c>
      <c r="D55" s="11">
        <v>0</v>
      </c>
      <c r="E55" s="19">
        <f t="shared" si="5"/>
        <v>0</v>
      </c>
      <c r="F55" s="11">
        <v>0</v>
      </c>
      <c r="G55" s="11">
        <v>0</v>
      </c>
      <c r="H55" s="19">
        <f t="shared" si="3"/>
        <v>0</v>
      </c>
    </row>
    <row r="56" spans="1:8" x14ac:dyDescent="0.25">
      <c r="A56" s="9"/>
      <c r="B56" s="10" t="s">
        <v>59</v>
      </c>
      <c r="C56" s="11">
        <v>0</v>
      </c>
      <c r="D56" s="11">
        <v>0</v>
      </c>
      <c r="E56" s="19">
        <f t="shared" si="5"/>
        <v>0</v>
      </c>
      <c r="F56" s="11">
        <v>0</v>
      </c>
      <c r="G56" s="11">
        <v>0</v>
      </c>
      <c r="H56" s="19">
        <f t="shared" si="3"/>
        <v>0</v>
      </c>
    </row>
    <row r="57" spans="1:8" x14ac:dyDescent="0.25">
      <c r="A57" s="9"/>
      <c r="B57" s="10" t="s">
        <v>60</v>
      </c>
      <c r="C57" s="11">
        <v>0</v>
      </c>
      <c r="D57" s="11">
        <v>0</v>
      </c>
      <c r="E57" s="19">
        <f t="shared" si="5"/>
        <v>0</v>
      </c>
      <c r="F57" s="11">
        <v>0</v>
      </c>
      <c r="G57" s="11">
        <v>0</v>
      </c>
      <c r="H57" s="19">
        <f t="shared" si="3"/>
        <v>0</v>
      </c>
    </row>
    <row r="58" spans="1:8" x14ac:dyDescent="0.25">
      <c r="A58" s="43" t="s">
        <v>61</v>
      </c>
      <c r="B58" s="44"/>
      <c r="C58" s="23">
        <f t="shared" ref="C58:H58" si="9">SUM(C59:C61)</f>
        <v>0</v>
      </c>
      <c r="D58" s="23">
        <f t="shared" si="9"/>
        <v>0</v>
      </c>
      <c r="E58" s="23">
        <f t="shared" si="9"/>
        <v>0</v>
      </c>
      <c r="F58" s="23">
        <f t="shared" si="9"/>
        <v>0</v>
      </c>
      <c r="G58" s="23">
        <f t="shared" si="9"/>
        <v>0</v>
      </c>
      <c r="H58" s="23">
        <f t="shared" si="9"/>
        <v>0</v>
      </c>
    </row>
    <row r="59" spans="1:8" x14ac:dyDescent="0.25">
      <c r="A59" s="17"/>
      <c r="B59" s="18" t="s">
        <v>62</v>
      </c>
      <c r="C59" s="11">
        <v>0</v>
      </c>
      <c r="D59" s="11">
        <v>0</v>
      </c>
      <c r="E59" s="19">
        <f>SUM(C59,D59)</f>
        <v>0</v>
      </c>
      <c r="F59" s="11">
        <v>0</v>
      </c>
      <c r="G59" s="11">
        <v>0</v>
      </c>
      <c r="H59" s="19">
        <f t="shared" ref="H59:H73" si="10">SUM(E59-F59)</f>
        <v>0</v>
      </c>
    </row>
    <row r="60" spans="1:8" x14ac:dyDescent="0.25">
      <c r="A60" s="17"/>
      <c r="B60" s="18" t="s">
        <v>63</v>
      </c>
      <c r="C60" s="11">
        <v>0</v>
      </c>
      <c r="D60" s="11">
        <v>0</v>
      </c>
      <c r="E60" s="19">
        <f>SUM(C60,D60)</f>
        <v>0</v>
      </c>
      <c r="F60" s="11">
        <v>0</v>
      </c>
      <c r="G60" s="11">
        <v>0</v>
      </c>
      <c r="H60" s="19">
        <f t="shared" si="10"/>
        <v>0</v>
      </c>
    </row>
    <row r="61" spans="1:8" x14ac:dyDescent="0.25">
      <c r="A61" s="9"/>
      <c r="B61" s="10" t="s">
        <v>64</v>
      </c>
      <c r="C61" s="11">
        <v>0</v>
      </c>
      <c r="D61" s="11">
        <v>0</v>
      </c>
      <c r="E61" s="19">
        <f>SUM(C61,D61)</f>
        <v>0</v>
      </c>
      <c r="F61" s="11">
        <v>0</v>
      </c>
      <c r="G61" s="11">
        <v>0</v>
      </c>
      <c r="H61" s="19">
        <f t="shared" si="10"/>
        <v>0</v>
      </c>
    </row>
    <row r="62" spans="1:8" x14ac:dyDescent="0.25">
      <c r="A62" s="43" t="s">
        <v>65</v>
      </c>
      <c r="B62" s="44"/>
      <c r="C62" s="23">
        <f t="shared" ref="C62:H62" si="11">SUM(C63:C69)</f>
        <v>0</v>
      </c>
      <c r="D62" s="23">
        <f t="shared" si="11"/>
        <v>0</v>
      </c>
      <c r="E62" s="23">
        <f t="shared" si="11"/>
        <v>0</v>
      </c>
      <c r="F62" s="23">
        <f t="shared" si="11"/>
        <v>0</v>
      </c>
      <c r="G62" s="23">
        <f t="shared" si="11"/>
        <v>0</v>
      </c>
      <c r="H62" s="23">
        <f t="shared" si="11"/>
        <v>0</v>
      </c>
    </row>
    <row r="63" spans="1:8" x14ac:dyDescent="0.25">
      <c r="A63" s="9"/>
      <c r="B63" s="10" t="s">
        <v>66</v>
      </c>
      <c r="C63" s="11">
        <v>0</v>
      </c>
      <c r="D63" s="11">
        <v>0</v>
      </c>
      <c r="E63" s="19">
        <f t="shared" ref="E63:E73" si="12">SUM(C63,D63)</f>
        <v>0</v>
      </c>
      <c r="F63" s="11">
        <v>0</v>
      </c>
      <c r="G63" s="11">
        <v>0</v>
      </c>
      <c r="H63" s="19">
        <f t="shared" si="10"/>
        <v>0</v>
      </c>
    </row>
    <row r="64" spans="1:8" x14ac:dyDescent="0.25">
      <c r="A64" s="9"/>
      <c r="B64" s="10" t="s">
        <v>67</v>
      </c>
      <c r="C64" s="11">
        <v>0</v>
      </c>
      <c r="D64" s="11">
        <v>0</v>
      </c>
      <c r="E64" s="19">
        <f t="shared" si="12"/>
        <v>0</v>
      </c>
      <c r="F64" s="11">
        <v>0</v>
      </c>
      <c r="G64" s="11">
        <v>0</v>
      </c>
      <c r="H64" s="19">
        <f t="shared" si="10"/>
        <v>0</v>
      </c>
    </row>
    <row r="65" spans="1:8" x14ac:dyDescent="0.25">
      <c r="A65" s="9"/>
      <c r="B65" s="10" t="s">
        <v>68</v>
      </c>
      <c r="C65" s="11">
        <v>0</v>
      </c>
      <c r="D65" s="11">
        <v>0</v>
      </c>
      <c r="E65" s="19">
        <f t="shared" si="12"/>
        <v>0</v>
      </c>
      <c r="F65" s="11">
        <v>0</v>
      </c>
      <c r="G65" s="11">
        <v>0</v>
      </c>
      <c r="H65" s="19">
        <f t="shared" si="10"/>
        <v>0</v>
      </c>
    </row>
    <row r="66" spans="1:8" x14ac:dyDescent="0.25">
      <c r="A66" s="9"/>
      <c r="B66" s="10" t="s">
        <v>69</v>
      </c>
      <c r="C66" s="11">
        <v>0</v>
      </c>
      <c r="D66" s="11">
        <v>0</v>
      </c>
      <c r="E66" s="19">
        <f t="shared" si="12"/>
        <v>0</v>
      </c>
      <c r="F66" s="11">
        <v>0</v>
      </c>
      <c r="G66" s="11">
        <v>0</v>
      </c>
      <c r="H66" s="19">
        <f t="shared" si="10"/>
        <v>0</v>
      </c>
    </row>
    <row r="67" spans="1:8" ht="25.5" x14ac:dyDescent="0.25">
      <c r="A67" s="9"/>
      <c r="B67" s="14" t="s">
        <v>70</v>
      </c>
      <c r="C67" s="11">
        <v>0</v>
      </c>
      <c r="D67" s="11">
        <v>0</v>
      </c>
      <c r="E67" s="19">
        <f t="shared" si="12"/>
        <v>0</v>
      </c>
      <c r="F67" s="11">
        <v>0</v>
      </c>
      <c r="G67" s="11">
        <v>0</v>
      </c>
      <c r="H67" s="19">
        <f t="shared" si="10"/>
        <v>0</v>
      </c>
    </row>
    <row r="68" spans="1:8" x14ac:dyDescent="0.25">
      <c r="A68" s="9"/>
      <c r="B68" s="10" t="s">
        <v>71</v>
      </c>
      <c r="C68" s="11">
        <v>0</v>
      </c>
      <c r="D68" s="11">
        <v>0</v>
      </c>
      <c r="E68" s="19">
        <f t="shared" si="12"/>
        <v>0</v>
      </c>
      <c r="F68" s="11">
        <v>0</v>
      </c>
      <c r="G68" s="11">
        <v>0</v>
      </c>
      <c r="H68" s="19">
        <f t="shared" si="10"/>
        <v>0</v>
      </c>
    </row>
    <row r="69" spans="1:8" x14ac:dyDescent="0.25">
      <c r="A69" s="9"/>
      <c r="B69" s="10" t="s">
        <v>72</v>
      </c>
      <c r="C69" s="11">
        <v>0</v>
      </c>
      <c r="D69" s="11">
        <v>0</v>
      </c>
      <c r="E69" s="19">
        <f t="shared" si="12"/>
        <v>0</v>
      </c>
      <c r="F69" s="11">
        <v>0</v>
      </c>
      <c r="G69" s="11">
        <v>0</v>
      </c>
      <c r="H69" s="19">
        <f t="shared" si="10"/>
        <v>0</v>
      </c>
    </row>
    <row r="70" spans="1:8" x14ac:dyDescent="0.25">
      <c r="A70" s="43" t="s">
        <v>73</v>
      </c>
      <c r="B70" s="44"/>
      <c r="C70" s="23">
        <f t="shared" ref="C70:H70" si="13">SUM(C71:C73)</f>
        <v>0</v>
      </c>
      <c r="D70" s="23">
        <f t="shared" si="13"/>
        <v>0</v>
      </c>
      <c r="E70" s="23">
        <f t="shared" si="13"/>
        <v>0</v>
      </c>
      <c r="F70" s="23">
        <f t="shared" si="13"/>
        <v>0</v>
      </c>
      <c r="G70" s="23">
        <f t="shared" si="13"/>
        <v>0</v>
      </c>
      <c r="H70" s="23">
        <f t="shared" si="13"/>
        <v>0</v>
      </c>
    </row>
    <row r="71" spans="1:8" x14ac:dyDescent="0.25">
      <c r="A71" s="9"/>
      <c r="B71" s="10" t="s">
        <v>74</v>
      </c>
      <c r="C71" s="15">
        <v>0</v>
      </c>
      <c r="D71" s="11">
        <v>0</v>
      </c>
      <c r="E71" s="19">
        <f t="shared" si="12"/>
        <v>0</v>
      </c>
      <c r="F71" s="11">
        <v>0</v>
      </c>
      <c r="G71" s="11">
        <v>0</v>
      </c>
      <c r="H71" s="19">
        <f t="shared" si="10"/>
        <v>0</v>
      </c>
    </row>
    <row r="72" spans="1:8" x14ac:dyDescent="0.25">
      <c r="A72" s="9"/>
      <c r="B72" s="10" t="s">
        <v>75</v>
      </c>
      <c r="C72" s="11">
        <v>0</v>
      </c>
      <c r="D72" s="11">
        <v>0</v>
      </c>
      <c r="E72" s="19">
        <f t="shared" si="12"/>
        <v>0</v>
      </c>
      <c r="F72" s="11">
        <v>0</v>
      </c>
      <c r="G72" s="11">
        <v>0</v>
      </c>
      <c r="H72" s="19">
        <f t="shared" si="10"/>
        <v>0</v>
      </c>
    </row>
    <row r="73" spans="1:8" x14ac:dyDescent="0.25">
      <c r="A73" s="9"/>
      <c r="B73" s="10" t="s">
        <v>76</v>
      </c>
      <c r="C73" s="11">
        <v>0</v>
      </c>
      <c r="D73" s="11">
        <v>0</v>
      </c>
      <c r="E73" s="19">
        <f t="shared" si="12"/>
        <v>0</v>
      </c>
      <c r="F73" s="11">
        <v>0</v>
      </c>
      <c r="G73" s="11">
        <v>0</v>
      </c>
      <c r="H73" s="19">
        <f t="shared" si="10"/>
        <v>0</v>
      </c>
    </row>
    <row r="74" spans="1:8" x14ac:dyDescent="0.25">
      <c r="A74" s="43" t="s">
        <v>77</v>
      </c>
      <c r="B74" s="44"/>
      <c r="C74" s="23">
        <f t="shared" ref="C74:H74" si="14">SUM(C75:C81)</f>
        <v>0</v>
      </c>
      <c r="D74" s="23">
        <f t="shared" si="14"/>
        <v>0</v>
      </c>
      <c r="E74" s="23">
        <f t="shared" si="14"/>
        <v>0</v>
      </c>
      <c r="F74" s="23">
        <f t="shared" si="14"/>
        <v>0</v>
      </c>
      <c r="G74" s="23">
        <f t="shared" si="14"/>
        <v>0</v>
      </c>
      <c r="H74" s="23">
        <f t="shared" si="14"/>
        <v>0</v>
      </c>
    </row>
    <row r="75" spans="1:8" x14ac:dyDescent="0.25">
      <c r="A75" s="9"/>
      <c r="B75" s="10" t="s">
        <v>78</v>
      </c>
      <c r="C75" s="11">
        <v>0</v>
      </c>
      <c r="D75" s="16">
        <v>0</v>
      </c>
      <c r="E75" s="19">
        <f t="shared" ref="E75:E81" si="15">SUM(C75,D75)</f>
        <v>0</v>
      </c>
      <c r="F75" s="16">
        <v>0</v>
      </c>
      <c r="G75" s="16">
        <v>0</v>
      </c>
      <c r="H75" s="19">
        <f>SUM(E75-F75)</f>
        <v>0</v>
      </c>
    </row>
    <row r="76" spans="1:8" x14ac:dyDescent="0.25">
      <c r="A76" s="9"/>
      <c r="B76" s="10" t="s">
        <v>79</v>
      </c>
      <c r="C76" s="11">
        <v>0</v>
      </c>
      <c r="D76" s="16">
        <v>0</v>
      </c>
      <c r="E76" s="19">
        <f t="shared" si="15"/>
        <v>0</v>
      </c>
      <c r="F76" s="16">
        <v>0</v>
      </c>
      <c r="G76" s="16">
        <v>0</v>
      </c>
      <c r="H76" s="19">
        <f t="shared" ref="H76:H81" si="16">SUM(E76-F76)</f>
        <v>0</v>
      </c>
    </row>
    <row r="77" spans="1:8" x14ac:dyDescent="0.25">
      <c r="A77" s="9"/>
      <c r="B77" s="10" t="s">
        <v>80</v>
      </c>
      <c r="C77" s="11">
        <v>0</v>
      </c>
      <c r="D77" s="16">
        <v>0</v>
      </c>
      <c r="E77" s="19">
        <f t="shared" si="15"/>
        <v>0</v>
      </c>
      <c r="F77" s="16">
        <v>0</v>
      </c>
      <c r="G77" s="16">
        <v>0</v>
      </c>
      <c r="H77" s="19">
        <f t="shared" si="16"/>
        <v>0</v>
      </c>
    </row>
    <row r="78" spans="1:8" x14ac:dyDescent="0.25">
      <c r="A78" s="9"/>
      <c r="B78" s="10" t="s">
        <v>81</v>
      </c>
      <c r="C78" s="16">
        <v>0</v>
      </c>
      <c r="D78" s="16">
        <v>0</v>
      </c>
      <c r="E78" s="19">
        <f t="shared" si="15"/>
        <v>0</v>
      </c>
      <c r="F78" s="16">
        <v>0</v>
      </c>
      <c r="G78" s="16">
        <v>0</v>
      </c>
      <c r="H78" s="19">
        <f t="shared" si="16"/>
        <v>0</v>
      </c>
    </row>
    <row r="79" spans="1:8" x14ac:dyDescent="0.25">
      <c r="A79" s="9"/>
      <c r="B79" s="10" t="s">
        <v>82</v>
      </c>
      <c r="C79" s="16">
        <v>0</v>
      </c>
      <c r="D79" s="16">
        <v>0</v>
      </c>
      <c r="E79" s="19">
        <f t="shared" si="15"/>
        <v>0</v>
      </c>
      <c r="F79" s="16">
        <v>0</v>
      </c>
      <c r="G79" s="16">
        <v>0</v>
      </c>
      <c r="H79" s="19">
        <f t="shared" si="16"/>
        <v>0</v>
      </c>
    </row>
    <row r="80" spans="1:8" x14ac:dyDescent="0.25">
      <c r="A80" s="9"/>
      <c r="B80" s="10" t="s">
        <v>83</v>
      </c>
      <c r="C80" s="16">
        <v>0</v>
      </c>
      <c r="D80" s="16">
        <v>0</v>
      </c>
      <c r="E80" s="19">
        <f t="shared" si="15"/>
        <v>0</v>
      </c>
      <c r="F80" s="16">
        <v>0</v>
      </c>
      <c r="G80" s="16">
        <v>0</v>
      </c>
      <c r="H80" s="19">
        <f t="shared" si="16"/>
        <v>0</v>
      </c>
    </row>
    <row r="81" spans="1:8" x14ac:dyDescent="0.25">
      <c r="A81" s="9"/>
      <c r="B81" s="10" t="s">
        <v>84</v>
      </c>
      <c r="C81" s="16">
        <v>0</v>
      </c>
      <c r="D81" s="16">
        <v>0</v>
      </c>
      <c r="E81" s="19">
        <f t="shared" si="15"/>
        <v>0</v>
      </c>
      <c r="F81" s="16">
        <v>0</v>
      </c>
      <c r="G81" s="16">
        <v>0</v>
      </c>
      <c r="H81" s="19">
        <f t="shared" si="16"/>
        <v>0</v>
      </c>
    </row>
    <row r="82" spans="1:8" x14ac:dyDescent="0.25">
      <c r="A82" s="45"/>
      <c r="B82" s="46"/>
      <c r="C82" s="8"/>
      <c r="D82" s="8"/>
      <c r="E82" s="19"/>
      <c r="F82" s="8"/>
      <c r="G82" s="8"/>
      <c r="H82" s="8"/>
    </row>
    <row r="83" spans="1:8" x14ac:dyDescent="0.25">
      <c r="A83" s="43" t="s">
        <v>85</v>
      </c>
      <c r="B83" s="44"/>
      <c r="C83" s="23">
        <f t="shared" ref="C83:H83" si="17">SUM(C85,C93,C103,C113,C123,C133,C137,C145,C149)</f>
        <v>25697791.999999996</v>
      </c>
      <c r="D83" s="23">
        <f t="shared" si="17"/>
        <v>2318391.0099999998</v>
      </c>
      <c r="E83" s="23">
        <f t="shared" si="17"/>
        <v>28016183.009999998</v>
      </c>
      <c r="F83" s="23">
        <f t="shared" si="17"/>
        <v>17648809.960000001</v>
      </c>
      <c r="G83" s="23">
        <f t="shared" si="17"/>
        <v>17632160.460000001</v>
      </c>
      <c r="H83" s="23">
        <f t="shared" si="17"/>
        <v>10367373.049999999</v>
      </c>
    </row>
    <row r="84" spans="1:8" x14ac:dyDescent="0.25">
      <c r="A84" s="6"/>
      <c r="B84" s="7"/>
      <c r="C84" s="8"/>
      <c r="D84" s="8"/>
      <c r="E84" s="8"/>
      <c r="F84" s="8"/>
      <c r="G84" s="8"/>
      <c r="H84" s="8"/>
    </row>
    <row r="85" spans="1:8" x14ac:dyDescent="0.25">
      <c r="A85" s="43" t="s">
        <v>13</v>
      </c>
      <c r="B85" s="44"/>
      <c r="C85" s="23">
        <f t="shared" ref="C85:H85" si="18">SUM(C86:C92)</f>
        <v>23521338.009999998</v>
      </c>
      <c r="D85" s="23">
        <f t="shared" si="18"/>
        <v>-151826.01999999999</v>
      </c>
      <c r="E85" s="23">
        <f t="shared" si="18"/>
        <v>23369511.989999998</v>
      </c>
      <c r="F85" s="23">
        <f t="shared" si="18"/>
        <v>15307505.699999999</v>
      </c>
      <c r="G85" s="23">
        <f t="shared" si="18"/>
        <v>15290856.199999999</v>
      </c>
      <c r="H85" s="23">
        <f t="shared" si="18"/>
        <v>8062006.2899999982</v>
      </c>
    </row>
    <row r="86" spans="1:8" x14ac:dyDescent="0.25">
      <c r="A86" s="9"/>
      <c r="B86" s="10" t="s">
        <v>14</v>
      </c>
      <c r="C86" s="16">
        <v>19864323.829999998</v>
      </c>
      <c r="D86" s="16">
        <v>0</v>
      </c>
      <c r="E86" s="19">
        <f t="shared" ref="E86:E92" si="19">SUM(C86,D86)</f>
        <v>19864323.829999998</v>
      </c>
      <c r="F86" s="16">
        <v>13948640.5</v>
      </c>
      <c r="G86" s="16">
        <v>13948640.5</v>
      </c>
      <c r="H86" s="19">
        <f t="shared" ref="H86:H102" si="20">SUM(E86-F86)</f>
        <v>5915683.3299999982</v>
      </c>
    </row>
    <row r="87" spans="1:8" x14ac:dyDescent="0.25">
      <c r="A87" s="9"/>
      <c r="B87" s="10" t="s">
        <v>15</v>
      </c>
      <c r="C87" s="16">
        <v>6461.2</v>
      </c>
      <c r="D87" s="16">
        <v>0</v>
      </c>
      <c r="E87" s="19">
        <f t="shared" si="19"/>
        <v>6461.2</v>
      </c>
      <c r="F87" s="16">
        <v>6461.2</v>
      </c>
      <c r="G87" s="16">
        <v>6461.2</v>
      </c>
      <c r="H87" s="19">
        <f t="shared" si="20"/>
        <v>0</v>
      </c>
    </row>
    <row r="88" spans="1:8" x14ac:dyDescent="0.25">
      <c r="A88" s="9"/>
      <c r="B88" s="10" t="s">
        <v>16</v>
      </c>
      <c r="C88" s="16">
        <v>3498726.96</v>
      </c>
      <c r="D88" s="16">
        <v>0</v>
      </c>
      <c r="E88" s="19">
        <f t="shared" si="19"/>
        <v>3498726.96</v>
      </c>
      <c r="F88" s="16">
        <v>1352404</v>
      </c>
      <c r="G88" s="16">
        <v>1335754.5</v>
      </c>
      <c r="H88" s="19">
        <f t="shared" si="20"/>
        <v>2146322.96</v>
      </c>
    </row>
    <row r="89" spans="1:8" x14ac:dyDescent="0.25">
      <c r="A89" s="9"/>
      <c r="B89" s="10" t="s">
        <v>17</v>
      </c>
      <c r="C89" s="16">
        <v>151826.01999999999</v>
      </c>
      <c r="D89" s="16">
        <v>-151826.01999999999</v>
      </c>
      <c r="E89" s="19">
        <f t="shared" si="19"/>
        <v>0</v>
      </c>
      <c r="F89" s="16">
        <v>0</v>
      </c>
      <c r="G89" s="16">
        <v>0</v>
      </c>
      <c r="H89" s="19">
        <f t="shared" si="20"/>
        <v>0</v>
      </c>
    </row>
    <row r="90" spans="1:8" x14ac:dyDescent="0.25">
      <c r="A90" s="9"/>
      <c r="B90" s="10" t="s">
        <v>18</v>
      </c>
      <c r="C90" s="16">
        <v>0</v>
      </c>
      <c r="D90" s="16">
        <v>0</v>
      </c>
      <c r="E90" s="19">
        <f t="shared" si="19"/>
        <v>0</v>
      </c>
      <c r="F90" s="16">
        <v>0</v>
      </c>
      <c r="G90" s="16">
        <v>0</v>
      </c>
      <c r="H90" s="19">
        <f t="shared" si="20"/>
        <v>0</v>
      </c>
    </row>
    <row r="91" spans="1:8" x14ac:dyDescent="0.25">
      <c r="A91" s="9"/>
      <c r="B91" s="10" t="s">
        <v>19</v>
      </c>
      <c r="C91" s="16">
        <v>0</v>
      </c>
      <c r="D91" s="16">
        <v>0</v>
      </c>
      <c r="E91" s="19">
        <f t="shared" si="19"/>
        <v>0</v>
      </c>
      <c r="F91" s="16">
        <v>0</v>
      </c>
      <c r="G91" s="16">
        <v>0</v>
      </c>
      <c r="H91" s="19">
        <f t="shared" si="20"/>
        <v>0</v>
      </c>
    </row>
    <row r="92" spans="1:8" x14ac:dyDescent="0.25">
      <c r="A92" s="9"/>
      <c r="B92" s="10" t="s">
        <v>20</v>
      </c>
      <c r="C92" s="16">
        <v>0</v>
      </c>
      <c r="D92" s="16">
        <v>0</v>
      </c>
      <c r="E92" s="19">
        <f t="shared" si="19"/>
        <v>0</v>
      </c>
      <c r="F92" s="16">
        <v>0</v>
      </c>
      <c r="G92" s="16">
        <v>0</v>
      </c>
      <c r="H92" s="19">
        <f t="shared" si="20"/>
        <v>0</v>
      </c>
    </row>
    <row r="93" spans="1:8" x14ac:dyDescent="0.25">
      <c r="A93" s="43" t="s">
        <v>21</v>
      </c>
      <c r="B93" s="44"/>
      <c r="C93" s="23">
        <f t="shared" ref="C93:H93" si="21">SUM(C94:C102)</f>
        <v>494232.99</v>
      </c>
      <c r="D93" s="23">
        <f t="shared" si="21"/>
        <v>31798.19</v>
      </c>
      <c r="E93" s="23">
        <f t="shared" si="21"/>
        <v>526031.17999999993</v>
      </c>
      <c r="F93" s="23">
        <f t="shared" si="21"/>
        <v>201581.07</v>
      </c>
      <c r="G93" s="23">
        <f t="shared" si="21"/>
        <v>201581.07</v>
      </c>
      <c r="H93" s="23">
        <f t="shared" si="21"/>
        <v>324450.11000000004</v>
      </c>
    </row>
    <row r="94" spans="1:8" x14ac:dyDescent="0.25">
      <c r="A94" s="9"/>
      <c r="B94" s="10" t="s">
        <v>22</v>
      </c>
      <c r="C94" s="16">
        <v>317894.15000000002</v>
      </c>
      <c r="D94" s="16">
        <v>-37553.879999999997</v>
      </c>
      <c r="E94" s="19">
        <f t="shared" ref="E94:E102" si="22">SUM(C94,D94)</f>
        <v>280340.27</v>
      </c>
      <c r="F94" s="16">
        <v>61426.49</v>
      </c>
      <c r="G94" s="16">
        <v>61426.49</v>
      </c>
      <c r="H94" s="19">
        <f t="shared" si="20"/>
        <v>218913.78000000003</v>
      </c>
    </row>
    <row r="95" spans="1:8" x14ac:dyDescent="0.25">
      <c r="A95" s="9"/>
      <c r="B95" s="10" t="s">
        <v>23</v>
      </c>
      <c r="C95" s="16">
        <v>95777.99</v>
      </c>
      <c r="D95" s="16">
        <v>-0.01</v>
      </c>
      <c r="E95" s="19">
        <f t="shared" si="22"/>
        <v>95777.98000000001</v>
      </c>
      <c r="F95" s="16">
        <v>38822</v>
      </c>
      <c r="G95" s="16">
        <v>38822</v>
      </c>
      <c r="H95" s="19">
        <f t="shared" si="20"/>
        <v>56955.98000000001</v>
      </c>
    </row>
    <row r="96" spans="1:8" x14ac:dyDescent="0.25">
      <c r="A96" s="9"/>
      <c r="B96" s="10" t="s">
        <v>24</v>
      </c>
      <c r="C96" s="16">
        <v>0</v>
      </c>
      <c r="D96" s="16">
        <v>0</v>
      </c>
      <c r="E96" s="19">
        <f t="shared" si="22"/>
        <v>0</v>
      </c>
      <c r="F96" s="16">
        <v>0</v>
      </c>
      <c r="G96" s="16">
        <v>0</v>
      </c>
      <c r="H96" s="19">
        <f t="shared" si="20"/>
        <v>0</v>
      </c>
    </row>
    <row r="97" spans="1:8" x14ac:dyDescent="0.25">
      <c r="A97" s="9"/>
      <c r="B97" s="10" t="s">
        <v>25</v>
      </c>
      <c r="C97" s="16">
        <v>48245</v>
      </c>
      <c r="D97" s="16">
        <v>0</v>
      </c>
      <c r="E97" s="19">
        <f t="shared" si="22"/>
        <v>48245</v>
      </c>
      <c r="F97" s="16">
        <v>16569.37</v>
      </c>
      <c r="G97" s="16">
        <v>16569.37</v>
      </c>
      <c r="H97" s="19">
        <f t="shared" si="20"/>
        <v>31675.63</v>
      </c>
    </row>
    <row r="98" spans="1:8" x14ac:dyDescent="0.25">
      <c r="A98" s="9"/>
      <c r="B98" s="10" t="s">
        <v>26</v>
      </c>
      <c r="C98" s="16">
        <v>19962.849999999999</v>
      </c>
      <c r="D98" s="16">
        <v>0</v>
      </c>
      <c r="E98" s="19">
        <f t="shared" si="22"/>
        <v>19962.849999999999</v>
      </c>
      <c r="F98" s="16">
        <v>8848.41</v>
      </c>
      <c r="G98" s="16">
        <v>8848.41</v>
      </c>
      <c r="H98" s="19">
        <f t="shared" si="20"/>
        <v>11114.439999999999</v>
      </c>
    </row>
    <row r="99" spans="1:8" x14ac:dyDescent="0.25">
      <c r="A99" s="9"/>
      <c r="B99" s="10" t="s">
        <v>27</v>
      </c>
      <c r="C99" s="16">
        <v>588</v>
      </c>
      <c r="D99" s="16">
        <v>0</v>
      </c>
      <c r="E99" s="19">
        <f t="shared" si="22"/>
        <v>588</v>
      </c>
      <c r="F99" s="16">
        <v>588</v>
      </c>
      <c r="G99" s="16">
        <v>588</v>
      </c>
      <c r="H99" s="19">
        <f t="shared" si="20"/>
        <v>0</v>
      </c>
    </row>
    <row r="100" spans="1:8" x14ac:dyDescent="0.25">
      <c r="A100" s="9"/>
      <c r="B100" s="10" t="s">
        <v>28</v>
      </c>
      <c r="C100" s="16">
        <v>4000</v>
      </c>
      <c r="D100" s="16">
        <v>63069.2</v>
      </c>
      <c r="E100" s="19">
        <f t="shared" si="22"/>
        <v>67069.2</v>
      </c>
      <c r="F100" s="16">
        <v>66195.98</v>
      </c>
      <c r="G100" s="16">
        <v>66195.98</v>
      </c>
      <c r="H100" s="19">
        <f t="shared" si="20"/>
        <v>873.22000000000116</v>
      </c>
    </row>
    <row r="101" spans="1:8" x14ac:dyDescent="0.25">
      <c r="A101" s="9"/>
      <c r="B101" s="10" t="s">
        <v>29</v>
      </c>
      <c r="C101" s="16">
        <v>0</v>
      </c>
      <c r="D101" s="16">
        <v>0</v>
      </c>
      <c r="E101" s="19">
        <f t="shared" si="22"/>
        <v>0</v>
      </c>
      <c r="F101" s="16">
        <v>0</v>
      </c>
      <c r="G101" s="16">
        <v>0</v>
      </c>
      <c r="H101" s="19">
        <f>SUM(E101-F101)</f>
        <v>0</v>
      </c>
    </row>
    <row r="102" spans="1:8" x14ac:dyDescent="0.25">
      <c r="A102" s="9"/>
      <c r="B102" s="10" t="s">
        <v>30</v>
      </c>
      <c r="C102" s="16">
        <v>7765</v>
      </c>
      <c r="D102" s="16">
        <v>6282.88</v>
      </c>
      <c r="E102" s="19">
        <f t="shared" si="22"/>
        <v>14047.880000000001</v>
      </c>
      <c r="F102" s="16">
        <v>9130.82</v>
      </c>
      <c r="G102" s="16">
        <v>9130.82</v>
      </c>
      <c r="H102" s="19">
        <f t="shared" si="20"/>
        <v>4917.0600000000013</v>
      </c>
    </row>
    <row r="103" spans="1:8" x14ac:dyDescent="0.25">
      <c r="A103" s="43" t="s">
        <v>31</v>
      </c>
      <c r="B103" s="44"/>
      <c r="C103" s="23">
        <f t="shared" ref="C103:H103" si="23">SUM(C104:C112)</f>
        <v>1506651</v>
      </c>
      <c r="D103" s="23">
        <f t="shared" si="23"/>
        <v>209607.37999999998</v>
      </c>
      <c r="E103" s="23">
        <f t="shared" si="23"/>
        <v>1716258.38</v>
      </c>
      <c r="F103" s="23">
        <f t="shared" si="23"/>
        <v>1089458.83</v>
      </c>
      <c r="G103" s="23">
        <f t="shared" si="23"/>
        <v>1089458.83</v>
      </c>
      <c r="H103" s="23">
        <f t="shared" si="23"/>
        <v>626799.54999999981</v>
      </c>
    </row>
    <row r="104" spans="1:8" x14ac:dyDescent="0.25">
      <c r="A104" s="9"/>
      <c r="B104" s="10" t="s">
        <v>32</v>
      </c>
      <c r="C104" s="16">
        <v>2625</v>
      </c>
      <c r="D104" s="16">
        <v>0</v>
      </c>
      <c r="E104" s="19">
        <f>SUM(C104,D104)</f>
        <v>2625</v>
      </c>
      <c r="F104" s="16">
        <v>438.51</v>
      </c>
      <c r="G104" s="16">
        <v>438.51</v>
      </c>
      <c r="H104" s="19">
        <f>SUM(E104-F104)</f>
        <v>2186.4899999999998</v>
      </c>
    </row>
    <row r="105" spans="1:8" x14ac:dyDescent="0.25">
      <c r="A105" s="9"/>
      <c r="B105" s="10" t="s">
        <v>33</v>
      </c>
      <c r="C105" s="16">
        <v>131110.68</v>
      </c>
      <c r="D105" s="16">
        <v>-3182.19</v>
      </c>
      <c r="E105" s="19">
        <f t="shared" ref="E105:E112" si="24">SUM(C105,D105)</f>
        <v>127928.48999999999</v>
      </c>
      <c r="F105" s="16">
        <v>71380.94</v>
      </c>
      <c r="G105" s="16">
        <v>71380.94</v>
      </c>
      <c r="H105" s="19">
        <f t="shared" ref="H105:H132" si="25">SUM(E105-F105)</f>
        <v>56547.549999999988</v>
      </c>
    </row>
    <row r="106" spans="1:8" x14ac:dyDescent="0.25">
      <c r="A106" s="9"/>
      <c r="B106" s="10" t="s">
        <v>34</v>
      </c>
      <c r="C106" s="16">
        <v>507169.97</v>
      </c>
      <c r="D106" s="16">
        <v>188999.96</v>
      </c>
      <c r="E106" s="19">
        <f t="shared" si="24"/>
        <v>696169.92999999993</v>
      </c>
      <c r="F106" s="16">
        <v>431700.38</v>
      </c>
      <c r="G106" s="16">
        <v>431700.38</v>
      </c>
      <c r="H106" s="19">
        <f t="shared" si="25"/>
        <v>264469.54999999993</v>
      </c>
    </row>
    <row r="107" spans="1:8" x14ac:dyDescent="0.25">
      <c r="A107" s="9"/>
      <c r="B107" s="10" t="s">
        <v>35</v>
      </c>
      <c r="C107" s="16">
        <v>418235.06</v>
      </c>
      <c r="D107" s="16">
        <v>-5500.01</v>
      </c>
      <c r="E107" s="19">
        <f t="shared" si="24"/>
        <v>412735.05</v>
      </c>
      <c r="F107" s="16">
        <v>369571.83</v>
      </c>
      <c r="G107" s="16">
        <v>369571.83</v>
      </c>
      <c r="H107" s="19">
        <f t="shared" si="25"/>
        <v>43163.219999999972</v>
      </c>
    </row>
    <row r="108" spans="1:8" x14ac:dyDescent="0.25">
      <c r="A108" s="9"/>
      <c r="B108" s="10" t="s">
        <v>36</v>
      </c>
      <c r="C108" s="16">
        <v>0</v>
      </c>
      <c r="D108" s="16">
        <v>28490</v>
      </c>
      <c r="E108" s="19">
        <f t="shared" si="24"/>
        <v>28490</v>
      </c>
      <c r="F108" s="16">
        <v>28490</v>
      </c>
      <c r="G108" s="16">
        <v>28490</v>
      </c>
      <c r="H108" s="19">
        <f t="shared" si="25"/>
        <v>0</v>
      </c>
    </row>
    <row r="109" spans="1:8" x14ac:dyDescent="0.25">
      <c r="A109" s="9"/>
      <c r="B109" s="10" t="s">
        <v>37</v>
      </c>
      <c r="C109" s="16">
        <v>107006</v>
      </c>
      <c r="D109" s="16">
        <v>22153.8</v>
      </c>
      <c r="E109" s="19">
        <f t="shared" si="24"/>
        <v>129159.8</v>
      </c>
      <c r="F109" s="16">
        <v>70388.070000000007</v>
      </c>
      <c r="G109" s="16">
        <v>70388.070000000007</v>
      </c>
      <c r="H109" s="19">
        <f t="shared" si="25"/>
        <v>58771.729999999996</v>
      </c>
    </row>
    <row r="110" spans="1:8" x14ac:dyDescent="0.25">
      <c r="A110" s="9"/>
      <c r="B110" s="10" t="s">
        <v>38</v>
      </c>
      <c r="C110" s="16">
        <v>169003.5</v>
      </c>
      <c r="D110" s="16">
        <v>-12998.84</v>
      </c>
      <c r="E110" s="19">
        <f t="shared" si="24"/>
        <v>156004.66</v>
      </c>
      <c r="F110" s="16">
        <v>35670.6</v>
      </c>
      <c r="G110" s="16">
        <v>35670.6</v>
      </c>
      <c r="H110" s="19">
        <f t="shared" si="25"/>
        <v>120334.06</v>
      </c>
    </row>
    <row r="111" spans="1:8" x14ac:dyDescent="0.25">
      <c r="A111" s="9"/>
      <c r="B111" s="10" t="s">
        <v>39</v>
      </c>
      <c r="C111" s="16">
        <v>162871.96</v>
      </c>
      <c r="D111" s="16">
        <v>-13291.48</v>
      </c>
      <c r="E111" s="19">
        <f t="shared" si="24"/>
        <v>149580.47999999998</v>
      </c>
      <c r="F111" s="16">
        <v>78506.97</v>
      </c>
      <c r="G111" s="16">
        <v>78506.97</v>
      </c>
      <c r="H111" s="19">
        <f t="shared" si="25"/>
        <v>71073.50999999998</v>
      </c>
    </row>
    <row r="112" spans="1:8" x14ac:dyDescent="0.25">
      <c r="A112" s="9"/>
      <c r="B112" s="10" t="s">
        <v>40</v>
      </c>
      <c r="C112" s="16">
        <v>8628.83</v>
      </c>
      <c r="D112" s="16">
        <v>4936.1400000000003</v>
      </c>
      <c r="E112" s="19">
        <f t="shared" si="24"/>
        <v>13564.970000000001</v>
      </c>
      <c r="F112" s="16">
        <v>3311.53</v>
      </c>
      <c r="G112" s="16">
        <v>3311.53</v>
      </c>
      <c r="H112" s="19">
        <f t="shared" si="25"/>
        <v>10253.44</v>
      </c>
    </row>
    <row r="113" spans="1:8" x14ac:dyDescent="0.25">
      <c r="A113" s="43" t="s">
        <v>41</v>
      </c>
      <c r="B113" s="44"/>
      <c r="C113" s="23">
        <f t="shared" ref="C113:H113" si="26">SUM(C114:C122)</f>
        <v>175570</v>
      </c>
      <c r="D113" s="23">
        <f t="shared" si="26"/>
        <v>963979</v>
      </c>
      <c r="E113" s="23">
        <f t="shared" si="26"/>
        <v>1139549</v>
      </c>
      <c r="F113" s="23">
        <f t="shared" si="26"/>
        <v>324680.93</v>
      </c>
      <c r="G113" s="23">
        <f t="shared" si="26"/>
        <v>324680.93</v>
      </c>
      <c r="H113" s="23">
        <f t="shared" si="26"/>
        <v>814868.07000000007</v>
      </c>
    </row>
    <row r="114" spans="1:8" x14ac:dyDescent="0.25">
      <c r="A114" s="9"/>
      <c r="B114" s="10" t="s">
        <v>42</v>
      </c>
      <c r="C114" s="16">
        <v>0</v>
      </c>
      <c r="D114" s="16">
        <v>0</v>
      </c>
      <c r="E114" s="19">
        <f>SUM(C114,D114)</f>
        <v>0</v>
      </c>
      <c r="F114" s="16">
        <v>0</v>
      </c>
      <c r="G114" s="16">
        <v>0</v>
      </c>
      <c r="H114" s="24">
        <f>SUM(E114-F114)</f>
        <v>0</v>
      </c>
    </row>
    <row r="115" spans="1:8" x14ac:dyDescent="0.25">
      <c r="A115" s="9"/>
      <c r="B115" s="10" t="s">
        <v>43</v>
      </c>
      <c r="C115" s="16">
        <v>0</v>
      </c>
      <c r="D115" s="16">
        <v>0</v>
      </c>
      <c r="E115" s="19">
        <f t="shared" ref="E115:E122" si="27">SUM(C115,D115)</f>
        <v>0</v>
      </c>
      <c r="F115" s="16">
        <v>0</v>
      </c>
      <c r="G115" s="16">
        <v>0</v>
      </c>
      <c r="H115" s="24">
        <f>SUM(E115-F115)</f>
        <v>0</v>
      </c>
    </row>
    <row r="116" spans="1:8" x14ac:dyDescent="0.25">
      <c r="A116" s="9"/>
      <c r="B116" s="10" t="s">
        <v>44</v>
      </c>
      <c r="C116" s="16">
        <v>0</v>
      </c>
      <c r="D116" s="16">
        <v>0</v>
      </c>
      <c r="E116" s="19">
        <f t="shared" si="27"/>
        <v>0</v>
      </c>
      <c r="F116" s="16">
        <v>0</v>
      </c>
      <c r="G116" s="16">
        <v>0</v>
      </c>
      <c r="H116" s="24">
        <f t="shared" si="25"/>
        <v>0</v>
      </c>
    </row>
    <row r="117" spans="1:8" x14ac:dyDescent="0.25">
      <c r="A117" s="9"/>
      <c r="B117" s="10" t="s">
        <v>45</v>
      </c>
      <c r="C117" s="16">
        <v>175570</v>
      </c>
      <c r="D117" s="16">
        <v>963979</v>
      </c>
      <c r="E117" s="19">
        <f t="shared" si="27"/>
        <v>1139549</v>
      </c>
      <c r="F117" s="16">
        <v>324680.93</v>
      </c>
      <c r="G117" s="16">
        <v>324680.93</v>
      </c>
      <c r="H117" s="24">
        <f t="shared" si="25"/>
        <v>814868.07000000007</v>
      </c>
    </row>
    <row r="118" spans="1:8" x14ac:dyDescent="0.25">
      <c r="A118" s="9"/>
      <c r="B118" s="10" t="s">
        <v>46</v>
      </c>
      <c r="C118" s="16">
        <v>0</v>
      </c>
      <c r="D118" s="16">
        <v>0</v>
      </c>
      <c r="E118" s="19">
        <f t="shared" si="27"/>
        <v>0</v>
      </c>
      <c r="F118" s="16">
        <v>0</v>
      </c>
      <c r="G118" s="16">
        <v>0</v>
      </c>
      <c r="H118" s="24">
        <f t="shared" si="25"/>
        <v>0</v>
      </c>
    </row>
    <row r="119" spans="1:8" x14ac:dyDescent="0.25">
      <c r="A119" s="9"/>
      <c r="B119" s="10" t="s">
        <v>47</v>
      </c>
      <c r="C119" s="16">
        <v>0</v>
      </c>
      <c r="D119" s="16">
        <v>0</v>
      </c>
      <c r="E119" s="19">
        <f t="shared" si="27"/>
        <v>0</v>
      </c>
      <c r="F119" s="16">
        <v>0</v>
      </c>
      <c r="G119" s="16">
        <v>0</v>
      </c>
      <c r="H119" s="24">
        <f t="shared" si="25"/>
        <v>0</v>
      </c>
    </row>
    <row r="120" spans="1:8" x14ac:dyDescent="0.25">
      <c r="A120" s="9"/>
      <c r="B120" s="10" t="s">
        <v>48</v>
      </c>
      <c r="C120" s="16">
        <v>0</v>
      </c>
      <c r="D120" s="16">
        <v>0</v>
      </c>
      <c r="E120" s="19">
        <f t="shared" si="27"/>
        <v>0</v>
      </c>
      <c r="F120" s="16">
        <v>0</v>
      </c>
      <c r="G120" s="16">
        <v>0</v>
      </c>
      <c r="H120" s="24">
        <f t="shared" si="25"/>
        <v>0</v>
      </c>
    </row>
    <row r="121" spans="1:8" x14ac:dyDescent="0.25">
      <c r="A121" s="9"/>
      <c r="B121" s="10" t="s">
        <v>49</v>
      </c>
      <c r="C121" s="16">
        <v>0</v>
      </c>
      <c r="D121" s="16">
        <v>0</v>
      </c>
      <c r="E121" s="19">
        <f t="shared" si="27"/>
        <v>0</v>
      </c>
      <c r="F121" s="16">
        <v>0</v>
      </c>
      <c r="G121" s="16">
        <v>0</v>
      </c>
      <c r="H121" s="24">
        <f t="shared" si="25"/>
        <v>0</v>
      </c>
    </row>
    <row r="122" spans="1:8" x14ac:dyDescent="0.25">
      <c r="A122" s="9"/>
      <c r="B122" s="10" t="s">
        <v>50</v>
      </c>
      <c r="C122" s="16">
        <v>0</v>
      </c>
      <c r="D122" s="16">
        <v>0</v>
      </c>
      <c r="E122" s="19">
        <f t="shared" si="27"/>
        <v>0</v>
      </c>
      <c r="F122" s="16">
        <v>0</v>
      </c>
      <c r="G122" s="16">
        <v>0</v>
      </c>
      <c r="H122" s="24">
        <f t="shared" si="25"/>
        <v>0</v>
      </c>
    </row>
    <row r="123" spans="1:8" x14ac:dyDescent="0.25">
      <c r="A123" s="43" t="s">
        <v>86</v>
      </c>
      <c r="B123" s="44"/>
      <c r="C123" s="23">
        <f t="shared" ref="C123:H123" si="28">SUM(C124:C132)</f>
        <v>0</v>
      </c>
      <c r="D123" s="23">
        <f t="shared" si="28"/>
        <v>1264832.46</v>
      </c>
      <c r="E123" s="23">
        <f t="shared" si="28"/>
        <v>1264832.46</v>
      </c>
      <c r="F123" s="23">
        <f t="shared" si="28"/>
        <v>725583.43</v>
      </c>
      <c r="G123" s="23">
        <f t="shared" si="28"/>
        <v>725583.43</v>
      </c>
      <c r="H123" s="23">
        <f t="shared" si="28"/>
        <v>539249.02999999991</v>
      </c>
    </row>
    <row r="124" spans="1:8" x14ac:dyDescent="0.25">
      <c r="A124" s="9"/>
      <c r="B124" s="10" t="s">
        <v>52</v>
      </c>
      <c r="C124" s="16">
        <v>0</v>
      </c>
      <c r="D124" s="16">
        <v>722492.46</v>
      </c>
      <c r="E124" s="19">
        <f t="shared" ref="E124:E132" si="29">SUM(C124,D124)</f>
        <v>722492.46</v>
      </c>
      <c r="F124" s="16">
        <v>683243.43</v>
      </c>
      <c r="G124" s="16">
        <v>683243.43</v>
      </c>
      <c r="H124" s="24">
        <f t="shared" si="25"/>
        <v>39249.029999999912</v>
      </c>
    </row>
    <row r="125" spans="1:8" x14ac:dyDescent="0.25">
      <c r="A125" s="9"/>
      <c r="B125" s="10" t="s">
        <v>53</v>
      </c>
      <c r="C125" s="16">
        <v>0</v>
      </c>
      <c r="D125" s="16">
        <v>42340</v>
      </c>
      <c r="E125" s="19">
        <f t="shared" si="29"/>
        <v>42340</v>
      </c>
      <c r="F125" s="16">
        <v>42340</v>
      </c>
      <c r="G125" s="16">
        <v>42340</v>
      </c>
      <c r="H125" s="24">
        <f t="shared" si="25"/>
        <v>0</v>
      </c>
    </row>
    <row r="126" spans="1:8" x14ac:dyDescent="0.25">
      <c r="A126" s="9"/>
      <c r="B126" s="10" t="s">
        <v>54</v>
      </c>
      <c r="C126" s="16">
        <v>0</v>
      </c>
      <c r="D126" s="16">
        <v>0</v>
      </c>
      <c r="E126" s="19">
        <f t="shared" si="29"/>
        <v>0</v>
      </c>
      <c r="F126" s="16">
        <v>0</v>
      </c>
      <c r="G126" s="16">
        <v>0</v>
      </c>
      <c r="H126" s="24">
        <f t="shared" si="25"/>
        <v>0</v>
      </c>
    </row>
    <row r="127" spans="1:8" x14ac:dyDescent="0.25">
      <c r="A127" s="9"/>
      <c r="B127" s="10" t="s">
        <v>55</v>
      </c>
      <c r="C127" s="16">
        <v>0</v>
      </c>
      <c r="D127" s="16">
        <v>0</v>
      </c>
      <c r="E127" s="19">
        <f t="shared" si="29"/>
        <v>0</v>
      </c>
      <c r="F127" s="16">
        <v>0</v>
      </c>
      <c r="G127" s="16">
        <v>0</v>
      </c>
      <c r="H127" s="24">
        <f>SUM(E127-F127)</f>
        <v>0</v>
      </c>
    </row>
    <row r="128" spans="1:8" x14ac:dyDescent="0.25">
      <c r="A128" s="9"/>
      <c r="B128" s="10" t="s">
        <v>56</v>
      </c>
      <c r="C128" s="16">
        <v>0</v>
      </c>
      <c r="D128" s="16">
        <v>0</v>
      </c>
      <c r="E128" s="19">
        <f t="shared" si="29"/>
        <v>0</v>
      </c>
      <c r="F128" s="16">
        <v>0</v>
      </c>
      <c r="G128" s="16">
        <v>0</v>
      </c>
      <c r="H128" s="24">
        <f t="shared" si="25"/>
        <v>0</v>
      </c>
    </row>
    <row r="129" spans="1:8" x14ac:dyDescent="0.25">
      <c r="A129" s="9"/>
      <c r="B129" s="10" t="s">
        <v>57</v>
      </c>
      <c r="C129" s="16">
        <v>0</v>
      </c>
      <c r="D129" s="16">
        <v>500000</v>
      </c>
      <c r="E129" s="19">
        <f t="shared" si="29"/>
        <v>500000</v>
      </c>
      <c r="F129" s="16">
        <v>0</v>
      </c>
      <c r="G129" s="16">
        <v>0</v>
      </c>
      <c r="H129" s="24">
        <f t="shared" si="25"/>
        <v>500000</v>
      </c>
    </row>
    <row r="130" spans="1:8" x14ac:dyDescent="0.25">
      <c r="A130" s="9"/>
      <c r="B130" s="10" t="s">
        <v>58</v>
      </c>
      <c r="C130" s="16">
        <v>0</v>
      </c>
      <c r="D130" s="16">
        <v>0</v>
      </c>
      <c r="E130" s="19">
        <f t="shared" si="29"/>
        <v>0</v>
      </c>
      <c r="F130" s="16">
        <v>0</v>
      </c>
      <c r="G130" s="16">
        <v>0</v>
      </c>
      <c r="H130" s="24">
        <f t="shared" si="25"/>
        <v>0</v>
      </c>
    </row>
    <row r="131" spans="1:8" x14ac:dyDescent="0.25">
      <c r="A131" s="9"/>
      <c r="B131" s="10" t="s">
        <v>59</v>
      </c>
      <c r="C131" s="16">
        <v>0</v>
      </c>
      <c r="D131" s="16">
        <v>0</v>
      </c>
      <c r="E131" s="19">
        <f t="shared" si="29"/>
        <v>0</v>
      </c>
      <c r="F131" s="16">
        <v>0</v>
      </c>
      <c r="G131" s="16">
        <v>0</v>
      </c>
      <c r="H131" s="24">
        <f t="shared" si="25"/>
        <v>0</v>
      </c>
    </row>
    <row r="132" spans="1:8" x14ac:dyDescent="0.25">
      <c r="A132" s="9"/>
      <c r="B132" s="10" t="s">
        <v>60</v>
      </c>
      <c r="C132" s="16">
        <v>0</v>
      </c>
      <c r="D132" s="16">
        <v>0</v>
      </c>
      <c r="E132" s="19">
        <f t="shared" si="29"/>
        <v>0</v>
      </c>
      <c r="F132" s="16">
        <v>0</v>
      </c>
      <c r="G132" s="16">
        <v>0</v>
      </c>
      <c r="H132" s="24">
        <f t="shared" si="25"/>
        <v>0</v>
      </c>
    </row>
    <row r="133" spans="1:8" x14ac:dyDescent="0.25">
      <c r="A133" s="43" t="s">
        <v>87</v>
      </c>
      <c r="B133" s="44"/>
      <c r="C133" s="23">
        <f t="shared" ref="C133:H133" si="30">SUM(C134:C136)</f>
        <v>0</v>
      </c>
      <c r="D133" s="23">
        <f t="shared" si="30"/>
        <v>0</v>
      </c>
      <c r="E133" s="23">
        <f t="shared" si="30"/>
        <v>0</v>
      </c>
      <c r="F133" s="23">
        <f t="shared" si="30"/>
        <v>0</v>
      </c>
      <c r="G133" s="23">
        <f t="shared" si="30"/>
        <v>0</v>
      </c>
      <c r="H133" s="23">
        <f t="shared" si="30"/>
        <v>0</v>
      </c>
    </row>
    <row r="134" spans="1:8" x14ac:dyDescent="0.25">
      <c r="A134" s="9"/>
      <c r="B134" s="10" t="s">
        <v>62</v>
      </c>
      <c r="C134" s="16">
        <v>0</v>
      </c>
      <c r="D134" s="16">
        <v>0</v>
      </c>
      <c r="E134" s="19">
        <f>SUM(C134,D134)</f>
        <v>0</v>
      </c>
      <c r="F134" s="16">
        <v>0</v>
      </c>
      <c r="G134" s="16">
        <v>0</v>
      </c>
      <c r="H134" s="24">
        <f>SUM(E134-F134)</f>
        <v>0</v>
      </c>
    </row>
    <row r="135" spans="1:8" x14ac:dyDescent="0.25">
      <c r="A135" s="9"/>
      <c r="B135" s="20" t="s">
        <v>63</v>
      </c>
      <c r="C135" s="16">
        <v>0</v>
      </c>
      <c r="D135" s="16">
        <v>0</v>
      </c>
      <c r="E135" s="19">
        <f>SUM(C135,D135)</f>
        <v>0</v>
      </c>
      <c r="F135" s="16">
        <v>0</v>
      </c>
      <c r="G135" s="16">
        <v>0</v>
      </c>
      <c r="H135" s="24">
        <f>SUM(E135-F135)</f>
        <v>0</v>
      </c>
    </row>
    <row r="136" spans="1:8" x14ac:dyDescent="0.25">
      <c r="A136" s="9"/>
      <c r="B136" s="10" t="s">
        <v>64</v>
      </c>
      <c r="C136" s="16">
        <v>0</v>
      </c>
      <c r="D136" s="16">
        <v>0</v>
      </c>
      <c r="E136" s="19">
        <f>SUM(C136,D136)</f>
        <v>0</v>
      </c>
      <c r="F136" s="16">
        <v>0</v>
      </c>
      <c r="G136" s="16">
        <v>0</v>
      </c>
      <c r="H136" s="24">
        <f>SUM(E136-F136)</f>
        <v>0</v>
      </c>
    </row>
    <row r="137" spans="1:8" x14ac:dyDescent="0.25">
      <c r="A137" s="43" t="s">
        <v>65</v>
      </c>
      <c r="B137" s="44"/>
      <c r="C137" s="23">
        <f t="shared" ref="C137:H137" si="31">SUM(C138:C144)</f>
        <v>0</v>
      </c>
      <c r="D137" s="23">
        <f t="shared" si="31"/>
        <v>0</v>
      </c>
      <c r="E137" s="23">
        <f t="shared" si="31"/>
        <v>0</v>
      </c>
      <c r="F137" s="23">
        <f t="shared" si="31"/>
        <v>0</v>
      </c>
      <c r="G137" s="23">
        <f t="shared" si="31"/>
        <v>0</v>
      </c>
      <c r="H137" s="23">
        <f t="shared" si="31"/>
        <v>0</v>
      </c>
    </row>
    <row r="138" spans="1:8" x14ac:dyDescent="0.25">
      <c r="A138" s="9"/>
      <c r="B138" s="10" t="s">
        <v>66</v>
      </c>
      <c r="C138" s="16">
        <v>0</v>
      </c>
      <c r="D138" s="16">
        <v>0</v>
      </c>
      <c r="E138" s="19">
        <f>SUM(C138,D138)</f>
        <v>0</v>
      </c>
      <c r="F138" s="16">
        <v>0</v>
      </c>
      <c r="G138" s="16">
        <v>0</v>
      </c>
      <c r="H138" s="19">
        <f>E138-F138</f>
        <v>0</v>
      </c>
    </row>
    <row r="139" spans="1:8" x14ac:dyDescent="0.25">
      <c r="A139" s="9"/>
      <c r="B139" s="10" t="s">
        <v>67</v>
      </c>
      <c r="C139" s="16">
        <v>0</v>
      </c>
      <c r="D139" s="16">
        <v>0</v>
      </c>
      <c r="E139" s="19">
        <f t="shared" ref="E139:E156" si="32">SUM(C139,D139)</f>
        <v>0</v>
      </c>
      <c r="F139" s="16">
        <v>0</v>
      </c>
      <c r="G139" s="16">
        <v>0</v>
      </c>
      <c r="H139" s="19">
        <f t="shared" ref="H139:H156" si="33">E139-F139</f>
        <v>0</v>
      </c>
    </row>
    <row r="140" spans="1:8" x14ac:dyDescent="0.25">
      <c r="A140" s="9"/>
      <c r="B140" s="10" t="s">
        <v>68</v>
      </c>
      <c r="C140" s="16">
        <v>0</v>
      </c>
      <c r="D140" s="16">
        <v>0</v>
      </c>
      <c r="E140" s="19">
        <f t="shared" si="32"/>
        <v>0</v>
      </c>
      <c r="F140" s="16">
        <v>0</v>
      </c>
      <c r="G140" s="16">
        <v>0</v>
      </c>
      <c r="H140" s="19">
        <f t="shared" si="33"/>
        <v>0</v>
      </c>
    </row>
    <row r="141" spans="1:8" x14ac:dyDescent="0.25">
      <c r="A141" s="9"/>
      <c r="B141" s="10" t="s">
        <v>69</v>
      </c>
      <c r="C141" s="16">
        <v>0</v>
      </c>
      <c r="D141" s="16">
        <v>0</v>
      </c>
      <c r="E141" s="19">
        <f t="shared" si="32"/>
        <v>0</v>
      </c>
      <c r="F141" s="16">
        <v>0</v>
      </c>
      <c r="G141" s="16">
        <v>0</v>
      </c>
      <c r="H141" s="19">
        <f t="shared" si="33"/>
        <v>0</v>
      </c>
    </row>
    <row r="142" spans="1:8" ht="25.5" x14ac:dyDescent="0.25">
      <c r="A142" s="9"/>
      <c r="B142" s="14" t="s">
        <v>70</v>
      </c>
      <c r="C142" s="16">
        <v>0</v>
      </c>
      <c r="D142" s="16">
        <v>0</v>
      </c>
      <c r="E142" s="19">
        <f t="shared" si="32"/>
        <v>0</v>
      </c>
      <c r="F142" s="16">
        <v>0</v>
      </c>
      <c r="G142" s="16">
        <v>0</v>
      </c>
      <c r="H142" s="19">
        <f t="shared" si="33"/>
        <v>0</v>
      </c>
    </row>
    <row r="143" spans="1:8" x14ac:dyDescent="0.25">
      <c r="A143" s="9"/>
      <c r="B143" s="10" t="s">
        <v>71</v>
      </c>
      <c r="C143" s="16">
        <v>0</v>
      </c>
      <c r="D143" s="16">
        <v>0</v>
      </c>
      <c r="E143" s="19">
        <f t="shared" si="32"/>
        <v>0</v>
      </c>
      <c r="F143" s="16">
        <v>0</v>
      </c>
      <c r="G143" s="16">
        <v>0</v>
      </c>
      <c r="H143" s="19">
        <f t="shared" si="33"/>
        <v>0</v>
      </c>
    </row>
    <row r="144" spans="1:8" x14ac:dyDescent="0.25">
      <c r="A144" s="9"/>
      <c r="B144" s="10" t="s">
        <v>72</v>
      </c>
      <c r="C144" s="16">
        <v>0</v>
      </c>
      <c r="D144" s="16">
        <v>0</v>
      </c>
      <c r="E144" s="19">
        <f t="shared" si="32"/>
        <v>0</v>
      </c>
      <c r="F144" s="16">
        <v>0</v>
      </c>
      <c r="G144" s="16">
        <v>0</v>
      </c>
      <c r="H144" s="19">
        <f t="shared" si="33"/>
        <v>0</v>
      </c>
    </row>
    <row r="145" spans="1:8" x14ac:dyDescent="0.25">
      <c r="A145" s="43" t="s">
        <v>88</v>
      </c>
      <c r="B145" s="44"/>
      <c r="C145" s="23">
        <f t="shared" ref="C145:H145" si="34">SUM(C146:C148)</f>
        <v>0</v>
      </c>
      <c r="D145" s="23">
        <f t="shared" si="34"/>
        <v>0</v>
      </c>
      <c r="E145" s="23">
        <f t="shared" si="34"/>
        <v>0</v>
      </c>
      <c r="F145" s="23">
        <f t="shared" si="34"/>
        <v>0</v>
      </c>
      <c r="G145" s="23">
        <f t="shared" si="34"/>
        <v>0</v>
      </c>
      <c r="H145" s="23">
        <f t="shared" si="34"/>
        <v>0</v>
      </c>
    </row>
    <row r="146" spans="1:8" x14ac:dyDescent="0.25">
      <c r="A146" s="9"/>
      <c r="B146" s="10" t="s">
        <v>74</v>
      </c>
      <c r="C146" s="16">
        <v>0</v>
      </c>
      <c r="D146" s="16">
        <v>0</v>
      </c>
      <c r="E146" s="19">
        <f t="shared" si="32"/>
        <v>0</v>
      </c>
      <c r="F146" s="16">
        <v>0</v>
      </c>
      <c r="G146" s="16">
        <v>0</v>
      </c>
      <c r="H146" s="19">
        <f t="shared" si="33"/>
        <v>0</v>
      </c>
    </row>
    <row r="147" spans="1:8" x14ac:dyDescent="0.25">
      <c r="A147" s="9"/>
      <c r="B147" s="10" t="s">
        <v>75</v>
      </c>
      <c r="C147" s="16">
        <v>0</v>
      </c>
      <c r="D147" s="16">
        <v>0</v>
      </c>
      <c r="E147" s="19">
        <f t="shared" si="32"/>
        <v>0</v>
      </c>
      <c r="F147" s="16">
        <v>0</v>
      </c>
      <c r="G147" s="16">
        <v>0</v>
      </c>
      <c r="H147" s="19">
        <f t="shared" si="33"/>
        <v>0</v>
      </c>
    </row>
    <row r="148" spans="1:8" x14ac:dyDescent="0.25">
      <c r="A148" s="9"/>
      <c r="B148" s="10" t="s">
        <v>76</v>
      </c>
      <c r="C148" s="16">
        <v>0</v>
      </c>
      <c r="D148" s="16">
        <v>0</v>
      </c>
      <c r="E148" s="19">
        <f t="shared" si="32"/>
        <v>0</v>
      </c>
      <c r="F148" s="16">
        <v>0</v>
      </c>
      <c r="G148" s="16">
        <v>0</v>
      </c>
      <c r="H148" s="19">
        <f t="shared" si="33"/>
        <v>0</v>
      </c>
    </row>
    <row r="149" spans="1:8" x14ac:dyDescent="0.25">
      <c r="A149" s="43" t="s">
        <v>77</v>
      </c>
      <c r="B149" s="44"/>
      <c r="C149" s="23">
        <f t="shared" ref="C149:H149" si="35">SUM(C150:C156)</f>
        <v>0</v>
      </c>
      <c r="D149" s="23">
        <f t="shared" si="35"/>
        <v>0</v>
      </c>
      <c r="E149" s="23">
        <f t="shared" si="35"/>
        <v>0</v>
      </c>
      <c r="F149" s="23">
        <f t="shared" si="35"/>
        <v>0</v>
      </c>
      <c r="G149" s="23">
        <f t="shared" si="35"/>
        <v>0</v>
      </c>
      <c r="H149" s="23">
        <f t="shared" si="35"/>
        <v>0</v>
      </c>
    </row>
    <row r="150" spans="1:8" x14ac:dyDescent="0.25">
      <c r="A150" s="9"/>
      <c r="B150" s="10" t="s">
        <v>78</v>
      </c>
      <c r="C150" s="16">
        <v>0</v>
      </c>
      <c r="D150" s="16">
        <v>0</v>
      </c>
      <c r="E150" s="19">
        <f t="shared" si="32"/>
        <v>0</v>
      </c>
      <c r="F150" s="16">
        <v>0</v>
      </c>
      <c r="G150" s="16">
        <v>0</v>
      </c>
      <c r="H150" s="19">
        <f>E150-F150</f>
        <v>0</v>
      </c>
    </row>
    <row r="151" spans="1:8" x14ac:dyDescent="0.25">
      <c r="A151" s="9"/>
      <c r="B151" s="10" t="s">
        <v>79</v>
      </c>
      <c r="C151" s="16">
        <v>0</v>
      </c>
      <c r="D151" s="16">
        <v>0</v>
      </c>
      <c r="E151" s="19">
        <f t="shared" si="32"/>
        <v>0</v>
      </c>
      <c r="F151" s="16">
        <v>0</v>
      </c>
      <c r="G151" s="16">
        <v>0</v>
      </c>
      <c r="H151" s="19">
        <f t="shared" si="33"/>
        <v>0</v>
      </c>
    </row>
    <row r="152" spans="1:8" x14ac:dyDescent="0.25">
      <c r="A152" s="9"/>
      <c r="B152" s="10" t="s">
        <v>80</v>
      </c>
      <c r="C152" s="16">
        <v>0</v>
      </c>
      <c r="D152" s="16">
        <v>0</v>
      </c>
      <c r="E152" s="19">
        <f t="shared" si="32"/>
        <v>0</v>
      </c>
      <c r="F152" s="16">
        <v>0</v>
      </c>
      <c r="G152" s="16">
        <v>0</v>
      </c>
      <c r="H152" s="19">
        <f t="shared" si="33"/>
        <v>0</v>
      </c>
    </row>
    <row r="153" spans="1:8" x14ac:dyDescent="0.25">
      <c r="A153" s="9"/>
      <c r="B153" s="10" t="s">
        <v>81</v>
      </c>
      <c r="C153" s="16">
        <v>0</v>
      </c>
      <c r="D153" s="16">
        <v>0</v>
      </c>
      <c r="E153" s="19">
        <f t="shared" si="32"/>
        <v>0</v>
      </c>
      <c r="F153" s="16">
        <v>0</v>
      </c>
      <c r="G153" s="16">
        <v>0</v>
      </c>
      <c r="H153" s="19">
        <f t="shared" si="33"/>
        <v>0</v>
      </c>
    </row>
    <row r="154" spans="1:8" x14ac:dyDescent="0.25">
      <c r="A154" s="9"/>
      <c r="B154" s="10" t="s">
        <v>82</v>
      </c>
      <c r="C154" s="16">
        <v>0</v>
      </c>
      <c r="D154" s="16">
        <v>0</v>
      </c>
      <c r="E154" s="19">
        <f t="shared" si="32"/>
        <v>0</v>
      </c>
      <c r="F154" s="16">
        <v>0</v>
      </c>
      <c r="G154" s="16">
        <v>0</v>
      </c>
      <c r="H154" s="19">
        <f t="shared" si="33"/>
        <v>0</v>
      </c>
    </row>
    <row r="155" spans="1:8" x14ac:dyDescent="0.25">
      <c r="A155" s="9"/>
      <c r="B155" s="10" t="s">
        <v>83</v>
      </c>
      <c r="C155" s="16">
        <v>0</v>
      </c>
      <c r="D155" s="16">
        <v>0</v>
      </c>
      <c r="E155" s="19">
        <f t="shared" si="32"/>
        <v>0</v>
      </c>
      <c r="F155" s="16">
        <v>0</v>
      </c>
      <c r="G155" s="16">
        <v>0</v>
      </c>
      <c r="H155" s="19">
        <f t="shared" si="33"/>
        <v>0</v>
      </c>
    </row>
    <row r="156" spans="1:8" x14ac:dyDescent="0.25">
      <c r="A156" s="9"/>
      <c r="B156" s="10" t="s">
        <v>84</v>
      </c>
      <c r="C156" s="16">
        <v>0</v>
      </c>
      <c r="D156" s="16">
        <v>0</v>
      </c>
      <c r="E156" s="19">
        <f t="shared" si="32"/>
        <v>0</v>
      </c>
      <c r="F156" s="16">
        <v>0</v>
      </c>
      <c r="G156" s="16">
        <v>0</v>
      </c>
      <c r="H156" s="19">
        <f t="shared" si="33"/>
        <v>0</v>
      </c>
    </row>
    <row r="157" spans="1:8" x14ac:dyDescent="0.25">
      <c r="A157" s="9"/>
      <c r="B157" s="10"/>
      <c r="C157" s="19"/>
      <c r="D157" s="19"/>
      <c r="E157" s="19"/>
      <c r="F157" s="19"/>
      <c r="G157" s="19"/>
      <c r="H157" s="19"/>
    </row>
    <row r="158" spans="1:8" x14ac:dyDescent="0.25">
      <c r="A158" s="43" t="s">
        <v>89</v>
      </c>
      <c r="B158" s="44"/>
      <c r="C158" s="23">
        <f t="shared" ref="C158:H158" si="36">SUM(C8,C83)</f>
        <v>70782773</v>
      </c>
      <c r="D158" s="23">
        <f t="shared" si="36"/>
        <v>7220983.8499999996</v>
      </c>
      <c r="E158" s="23">
        <f t="shared" si="36"/>
        <v>78003756.849999994</v>
      </c>
      <c r="F158" s="23">
        <f t="shared" si="36"/>
        <v>48365259.420000002</v>
      </c>
      <c r="G158" s="23">
        <f t="shared" si="36"/>
        <v>47800713.010000005</v>
      </c>
      <c r="H158" s="23">
        <f t="shared" si="36"/>
        <v>29638497.43</v>
      </c>
    </row>
    <row r="159" spans="1:8" ht="15.75" thickBot="1" x14ac:dyDescent="0.3">
      <c r="A159" s="12"/>
      <c r="B159" s="13"/>
      <c r="C159" s="21"/>
      <c r="D159" s="21"/>
      <c r="E159" s="21"/>
      <c r="F159" s="21"/>
      <c r="G159" s="21"/>
      <c r="H159" s="21"/>
    </row>
  </sheetData>
  <mergeCells count="30">
    <mergeCell ref="A149:B149"/>
    <mergeCell ref="A158:B158"/>
    <mergeCell ref="A113:B113"/>
    <mergeCell ref="A123:B123"/>
    <mergeCell ref="A133:B133"/>
    <mergeCell ref="A137:B137"/>
    <mergeCell ref="A145:B145"/>
    <mergeCell ref="A82:B82"/>
    <mergeCell ref="A83:B83"/>
    <mergeCell ref="A85:B85"/>
    <mergeCell ref="A93:B93"/>
    <mergeCell ref="A103:B103"/>
    <mergeCell ref="A48:B48"/>
    <mergeCell ref="A58:B58"/>
    <mergeCell ref="A62:B62"/>
    <mergeCell ref="A70:B70"/>
    <mergeCell ref="A74:B74"/>
    <mergeCell ref="A8:B8"/>
    <mergeCell ref="A10:B10"/>
    <mergeCell ref="A18:B18"/>
    <mergeCell ref="A28:B28"/>
    <mergeCell ref="A38:B38"/>
    <mergeCell ref="A6:B7"/>
    <mergeCell ref="A1:H1"/>
    <mergeCell ref="A2:H2"/>
    <mergeCell ref="A4:H4"/>
    <mergeCell ref="A5:H5"/>
    <mergeCell ref="A3:H3"/>
    <mergeCell ref="C6:G6"/>
    <mergeCell ref="H6:H7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3ER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2019-10-11T20:16:16Z</dcterms:modified>
</cp:coreProperties>
</file>